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DAEPDSS\Nueva carpeta\DMSaavedra\INFORMACIÓN FINANCIERA\CARTERA\2025\Cartera marzo 2025\1. Centro Oriente\"/>
    </mc:Choice>
  </mc:AlternateContent>
  <xr:revisionPtr revIDLastSave="0" documentId="8_{52F7D9A3-F50B-4B8C-946F-8BFCEA064798}" xr6:coauthVersionLast="47" xr6:coauthVersionMax="47" xr10:uidLastSave="{00000000-0000-0000-0000-000000000000}"/>
  <bookViews>
    <workbookView xWindow="1620" yWindow="600" windowWidth="27180" windowHeight="15600" xr2:uid="{00000000-000D-0000-FFFF-FFFF00000000}"/>
  </bookViews>
  <sheets>
    <sheet name="Cartera" sheetId="1" r:id="rId1"/>
    <sheet name="Homologación" sheetId="2" r:id="rId2"/>
  </sheets>
  <externalReferences>
    <externalReference r:id="rId3"/>
  </externalReferences>
  <definedNames>
    <definedName name="_xlnm._FilterDatabase" localSheetId="1" hidden="1">Homologación!$A$1:$B$75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P7" i="1" s="1"/>
  <c r="M8" i="1"/>
  <c r="P8" i="1" s="1"/>
  <c r="M9" i="1"/>
  <c r="P9" i="1" s="1"/>
  <c r="M10" i="1"/>
  <c r="P10" i="1" s="1"/>
  <c r="M11" i="1"/>
  <c r="P11" i="1" s="1"/>
  <c r="M12" i="1"/>
  <c r="P12" i="1" s="1"/>
  <c r="M13" i="1"/>
  <c r="P13" i="1" s="1"/>
  <c r="M14" i="1"/>
  <c r="P14" i="1" s="1"/>
  <c r="M15" i="1"/>
  <c r="P15" i="1" s="1"/>
  <c r="M16" i="1"/>
  <c r="P16" i="1" s="1"/>
  <c r="M17" i="1"/>
  <c r="P17" i="1" s="1"/>
  <c r="M18" i="1"/>
  <c r="P18" i="1" s="1"/>
  <c r="M19" i="1"/>
  <c r="P19" i="1" s="1"/>
  <c r="M20" i="1"/>
  <c r="P20" i="1" s="1"/>
  <c r="M21" i="1"/>
  <c r="P21" i="1" s="1"/>
  <c r="M22" i="1"/>
  <c r="P22" i="1" s="1"/>
  <c r="M23" i="1"/>
  <c r="P23" i="1" s="1"/>
  <c r="M24" i="1"/>
  <c r="P24" i="1" s="1"/>
  <c r="M25" i="1"/>
  <c r="P25" i="1" s="1"/>
  <c r="M26" i="1"/>
  <c r="P26" i="1" s="1"/>
  <c r="M27" i="1"/>
  <c r="P27" i="1" s="1"/>
  <c r="M28" i="1"/>
  <c r="P28" i="1" s="1"/>
  <c r="M29" i="1"/>
  <c r="P29" i="1" s="1"/>
  <c r="M30" i="1"/>
  <c r="P30" i="1" s="1"/>
  <c r="M31" i="1"/>
  <c r="P31" i="1" s="1"/>
  <c r="M32" i="1"/>
  <c r="P32" i="1" s="1"/>
  <c r="M33" i="1"/>
  <c r="P33" i="1" s="1"/>
  <c r="M34" i="1"/>
  <c r="P34" i="1" s="1"/>
  <c r="M35" i="1"/>
  <c r="P35" i="1" s="1"/>
  <c r="M36" i="1"/>
  <c r="P36" i="1" s="1"/>
  <c r="M37" i="1"/>
  <c r="P37" i="1" s="1"/>
  <c r="M38" i="1"/>
  <c r="P38" i="1" s="1"/>
  <c r="M39" i="1"/>
  <c r="P39" i="1" s="1"/>
  <c r="M40" i="1"/>
  <c r="P40" i="1" s="1"/>
  <c r="M41" i="1"/>
  <c r="P41" i="1" s="1"/>
  <c r="M42" i="1"/>
  <c r="P42" i="1" s="1"/>
  <c r="M43" i="1"/>
  <c r="P43" i="1" s="1"/>
  <c r="M44" i="1"/>
  <c r="P44" i="1" s="1"/>
  <c r="M45" i="1"/>
  <c r="P45" i="1" s="1"/>
  <c r="M46" i="1"/>
  <c r="P46" i="1" s="1"/>
  <c r="M47" i="1"/>
  <c r="P47" i="1" s="1"/>
  <c r="M48" i="1"/>
  <c r="P48" i="1" s="1"/>
  <c r="M49" i="1"/>
  <c r="P49" i="1" s="1"/>
  <c r="M50" i="1"/>
  <c r="P50" i="1" s="1"/>
  <c r="M51" i="1"/>
  <c r="P51" i="1" s="1"/>
  <c r="M52" i="1"/>
  <c r="P52" i="1" s="1"/>
  <c r="M53" i="1"/>
  <c r="P53" i="1" s="1"/>
  <c r="M54" i="1"/>
  <c r="P54" i="1" s="1"/>
  <c r="M55" i="1"/>
  <c r="P55" i="1" s="1"/>
  <c r="M56" i="1"/>
  <c r="P56" i="1" s="1"/>
  <c r="M57" i="1"/>
  <c r="P57" i="1" s="1"/>
  <c r="M58" i="1"/>
  <c r="P58" i="1" s="1"/>
  <c r="M59" i="1"/>
  <c r="P59" i="1" s="1"/>
  <c r="M60" i="1"/>
  <c r="P60" i="1" s="1"/>
  <c r="M61" i="1"/>
  <c r="P61" i="1" s="1"/>
  <c r="M62" i="1"/>
  <c r="P62" i="1" s="1"/>
  <c r="M63" i="1"/>
  <c r="P63" i="1" s="1"/>
  <c r="M64" i="1"/>
  <c r="P64" i="1" s="1"/>
  <c r="M65" i="1"/>
  <c r="P65" i="1" s="1"/>
  <c r="M66" i="1"/>
  <c r="P66" i="1" s="1"/>
  <c r="M67" i="1"/>
  <c r="P67" i="1" s="1"/>
  <c r="M68" i="1"/>
  <c r="P68" i="1" s="1"/>
  <c r="M69" i="1"/>
  <c r="P69" i="1" s="1"/>
  <c r="M70" i="1"/>
  <c r="P70" i="1" s="1"/>
  <c r="M71" i="1"/>
  <c r="P71" i="1" s="1"/>
  <c r="M72" i="1"/>
  <c r="P72" i="1" s="1"/>
  <c r="M73" i="1"/>
  <c r="P73" i="1" s="1"/>
  <c r="M74" i="1"/>
  <c r="P74" i="1" s="1"/>
  <c r="M75" i="1"/>
  <c r="P75" i="1" s="1"/>
  <c r="M76" i="1"/>
  <c r="P76" i="1" s="1"/>
  <c r="M77" i="1"/>
  <c r="P77" i="1" s="1"/>
  <c r="M78" i="1"/>
  <c r="P78" i="1" s="1"/>
  <c r="M79" i="1"/>
  <c r="P79" i="1" s="1"/>
  <c r="M80" i="1"/>
  <c r="P80" i="1" s="1"/>
  <c r="M81" i="1"/>
  <c r="P81" i="1" s="1"/>
  <c r="M82" i="1"/>
  <c r="P82" i="1" s="1"/>
  <c r="M83" i="1"/>
  <c r="P83" i="1" s="1"/>
  <c r="M84" i="1"/>
  <c r="P84" i="1" s="1"/>
  <c r="M85" i="1"/>
  <c r="P85" i="1" s="1"/>
  <c r="M86" i="1"/>
  <c r="P86" i="1" s="1"/>
  <c r="M87" i="1"/>
  <c r="P87" i="1" s="1"/>
  <c r="M88" i="1"/>
  <c r="P88" i="1" s="1"/>
  <c r="M89" i="1"/>
  <c r="P89" i="1" s="1"/>
  <c r="M90" i="1"/>
  <c r="P90" i="1" s="1"/>
  <c r="M91" i="1"/>
  <c r="P91" i="1" s="1"/>
  <c r="M92" i="1"/>
  <c r="P92" i="1" s="1"/>
  <c r="M93" i="1"/>
  <c r="P93" i="1" s="1"/>
  <c r="M94" i="1"/>
  <c r="P94" i="1" s="1"/>
  <c r="M95" i="1"/>
  <c r="P95" i="1" s="1"/>
  <c r="M96" i="1"/>
  <c r="P96" i="1" s="1"/>
  <c r="M97" i="1"/>
  <c r="P97" i="1" s="1"/>
  <c r="M98" i="1"/>
  <c r="P98" i="1" s="1"/>
  <c r="M99" i="1"/>
  <c r="P99" i="1" s="1"/>
  <c r="M100" i="1"/>
  <c r="P100" i="1" s="1"/>
  <c r="M101" i="1"/>
  <c r="P101" i="1" s="1"/>
  <c r="M102" i="1"/>
  <c r="P102" i="1" s="1"/>
  <c r="M103" i="1"/>
  <c r="P103" i="1" s="1"/>
  <c r="M104" i="1"/>
  <c r="P104" i="1" s="1"/>
  <c r="M105" i="1"/>
  <c r="P105" i="1" s="1"/>
  <c r="M106" i="1"/>
  <c r="P106" i="1" s="1"/>
  <c r="M107" i="1"/>
  <c r="P107" i="1" s="1"/>
  <c r="M108" i="1"/>
  <c r="P108" i="1" s="1"/>
  <c r="M109" i="1"/>
  <c r="P109" i="1" s="1"/>
  <c r="M110" i="1"/>
  <c r="P110" i="1" s="1"/>
  <c r="M111" i="1"/>
  <c r="P111" i="1" s="1"/>
  <c r="M112" i="1"/>
  <c r="P112" i="1" s="1"/>
  <c r="M113" i="1"/>
  <c r="P113" i="1" s="1"/>
  <c r="M114" i="1"/>
  <c r="P114" i="1" s="1"/>
  <c r="M115" i="1"/>
  <c r="P115" i="1" s="1"/>
  <c r="M116" i="1"/>
  <c r="P116" i="1" s="1"/>
  <c r="M117" i="1"/>
  <c r="P117" i="1" s="1"/>
  <c r="M118" i="1"/>
  <c r="P118" i="1" s="1"/>
  <c r="M119" i="1"/>
  <c r="P119" i="1" s="1"/>
  <c r="M120" i="1"/>
  <c r="P120" i="1" s="1"/>
  <c r="M121" i="1"/>
  <c r="P121" i="1" s="1"/>
  <c r="M122" i="1"/>
  <c r="P122" i="1" s="1"/>
  <c r="M123" i="1"/>
  <c r="P123" i="1" s="1"/>
  <c r="M124" i="1"/>
  <c r="P124" i="1" s="1"/>
  <c r="M125" i="1"/>
  <c r="P125" i="1" s="1"/>
  <c r="M126" i="1"/>
  <c r="P126" i="1" s="1"/>
  <c r="M127" i="1"/>
  <c r="P127" i="1" s="1"/>
  <c r="M128" i="1"/>
  <c r="P128" i="1" s="1"/>
  <c r="M129" i="1"/>
  <c r="P129" i="1" s="1"/>
  <c r="M130" i="1"/>
  <c r="P130" i="1" s="1"/>
  <c r="M131" i="1"/>
  <c r="P131" i="1" s="1"/>
  <c r="M132" i="1"/>
  <c r="P132" i="1" s="1"/>
  <c r="M133" i="1"/>
  <c r="P133" i="1" s="1"/>
  <c r="M134" i="1"/>
  <c r="P134" i="1" s="1"/>
  <c r="M135" i="1"/>
  <c r="P135" i="1" s="1"/>
  <c r="M136" i="1"/>
  <c r="P136" i="1" s="1"/>
  <c r="M137" i="1"/>
  <c r="P137" i="1" s="1"/>
  <c r="M138" i="1"/>
  <c r="P138" i="1" s="1"/>
  <c r="M139" i="1"/>
  <c r="P139" i="1" s="1"/>
  <c r="M140" i="1"/>
  <c r="P140" i="1" s="1"/>
  <c r="M141" i="1"/>
  <c r="P141" i="1" s="1"/>
  <c r="M142" i="1"/>
  <c r="P142" i="1" s="1"/>
  <c r="M143" i="1"/>
  <c r="P143" i="1" s="1"/>
  <c r="M144" i="1"/>
  <c r="P144" i="1" s="1"/>
  <c r="M145" i="1"/>
  <c r="P145" i="1" s="1"/>
  <c r="M146" i="1"/>
  <c r="P146" i="1" s="1"/>
  <c r="M147" i="1"/>
  <c r="P147" i="1" s="1"/>
  <c r="M148" i="1"/>
  <c r="P148" i="1" s="1"/>
  <c r="M149" i="1"/>
  <c r="P149" i="1" s="1"/>
  <c r="M150" i="1"/>
  <c r="P150" i="1" s="1"/>
  <c r="M151" i="1"/>
  <c r="P151" i="1" s="1"/>
  <c r="M152" i="1"/>
  <c r="P152" i="1" s="1"/>
  <c r="M153" i="1"/>
  <c r="P153" i="1" s="1"/>
  <c r="M154" i="1"/>
  <c r="P154" i="1" s="1"/>
  <c r="M155" i="1"/>
  <c r="P155" i="1" s="1"/>
  <c r="M156" i="1"/>
  <c r="P156" i="1" s="1"/>
  <c r="M157" i="1"/>
  <c r="P157" i="1" s="1"/>
  <c r="M158" i="1"/>
  <c r="P158" i="1" s="1"/>
  <c r="M159" i="1"/>
  <c r="P159" i="1" s="1"/>
  <c r="M160" i="1"/>
  <c r="P160" i="1" s="1"/>
  <c r="M161" i="1"/>
  <c r="P161" i="1" s="1"/>
  <c r="M162" i="1"/>
  <c r="P162" i="1" s="1"/>
  <c r="M163" i="1"/>
  <c r="P163" i="1" s="1"/>
  <c r="M164" i="1"/>
  <c r="P164" i="1" s="1"/>
  <c r="M165" i="1"/>
  <c r="P165" i="1" s="1"/>
  <c r="M166" i="1"/>
  <c r="P166" i="1" s="1"/>
  <c r="M167" i="1"/>
  <c r="P167" i="1" s="1"/>
  <c r="M168" i="1"/>
  <c r="P168" i="1" s="1"/>
  <c r="M169" i="1"/>
  <c r="P169" i="1" s="1"/>
  <c r="M170" i="1"/>
  <c r="P170" i="1" s="1"/>
  <c r="M171" i="1"/>
  <c r="P171" i="1" s="1"/>
  <c r="M172" i="1"/>
  <c r="P172" i="1" s="1"/>
  <c r="M173" i="1"/>
  <c r="P173" i="1" s="1"/>
  <c r="M174" i="1"/>
  <c r="P174" i="1" s="1"/>
  <c r="M175" i="1"/>
  <c r="P175" i="1" s="1"/>
  <c r="M176" i="1"/>
  <c r="P176" i="1" s="1"/>
  <c r="M177" i="1"/>
  <c r="P177" i="1" s="1"/>
  <c r="M178" i="1"/>
  <c r="P178" i="1" s="1"/>
  <c r="M179" i="1"/>
  <c r="P179" i="1" s="1"/>
  <c r="M180" i="1"/>
  <c r="P180" i="1" s="1"/>
  <c r="M181" i="1"/>
  <c r="P181" i="1" s="1"/>
  <c r="M182" i="1"/>
  <c r="P182" i="1" s="1"/>
  <c r="M183" i="1"/>
  <c r="P183" i="1" s="1"/>
  <c r="M184" i="1"/>
  <c r="P184" i="1" s="1"/>
  <c r="M185" i="1"/>
  <c r="P185" i="1" s="1"/>
  <c r="M186" i="1"/>
  <c r="P186" i="1" s="1"/>
  <c r="M187" i="1"/>
  <c r="P187" i="1" s="1"/>
  <c r="M188" i="1"/>
  <c r="P188" i="1" s="1"/>
  <c r="M189" i="1"/>
  <c r="P189" i="1" s="1"/>
  <c r="M190" i="1"/>
  <c r="P190" i="1" s="1"/>
  <c r="M191" i="1"/>
  <c r="P191" i="1" s="1"/>
  <c r="M192" i="1"/>
  <c r="P192" i="1" s="1"/>
  <c r="M193" i="1"/>
  <c r="P193" i="1" s="1"/>
  <c r="M194" i="1"/>
  <c r="P194" i="1" s="1"/>
  <c r="M195" i="1"/>
  <c r="P195" i="1" s="1"/>
  <c r="M196" i="1"/>
  <c r="P196" i="1" s="1"/>
  <c r="M197" i="1"/>
  <c r="P197" i="1" s="1"/>
  <c r="M198" i="1"/>
  <c r="P198" i="1" s="1"/>
  <c r="M199" i="1"/>
  <c r="P199" i="1" s="1"/>
  <c r="M200" i="1"/>
  <c r="P200" i="1" s="1"/>
  <c r="M201" i="1"/>
  <c r="P201" i="1" s="1"/>
  <c r="M202" i="1"/>
  <c r="P202" i="1" s="1"/>
  <c r="M203" i="1"/>
  <c r="P203" i="1" s="1"/>
  <c r="M204" i="1"/>
  <c r="P204" i="1" s="1"/>
  <c r="M205" i="1"/>
  <c r="P205" i="1" s="1"/>
  <c r="M206" i="1"/>
  <c r="P206" i="1" s="1"/>
  <c r="M207" i="1"/>
  <c r="P207" i="1" s="1"/>
  <c r="M208" i="1"/>
  <c r="P208" i="1" s="1"/>
  <c r="M209" i="1"/>
  <c r="P209" i="1" s="1"/>
  <c r="M210" i="1"/>
  <c r="P210" i="1" s="1"/>
  <c r="M211" i="1"/>
  <c r="P211" i="1" s="1"/>
  <c r="M212" i="1"/>
  <c r="P212" i="1" s="1"/>
  <c r="M213" i="1"/>
  <c r="P213" i="1" s="1"/>
  <c r="M214" i="1"/>
  <c r="P214" i="1" s="1"/>
  <c r="M215" i="1"/>
  <c r="P215" i="1" s="1"/>
  <c r="M216" i="1"/>
  <c r="P216" i="1" s="1"/>
  <c r="M217" i="1"/>
  <c r="P217" i="1" s="1"/>
  <c r="M218" i="1"/>
  <c r="P218" i="1" s="1"/>
  <c r="M219" i="1"/>
  <c r="P219" i="1" s="1"/>
  <c r="M220" i="1"/>
  <c r="P220" i="1" s="1"/>
  <c r="M221" i="1"/>
  <c r="P221" i="1" s="1"/>
  <c r="M222" i="1"/>
  <c r="P222" i="1" s="1"/>
  <c r="M223" i="1"/>
  <c r="P223" i="1" s="1"/>
  <c r="M224" i="1"/>
  <c r="P224" i="1" s="1"/>
  <c r="M225" i="1"/>
  <c r="P225" i="1" s="1"/>
  <c r="M226" i="1"/>
  <c r="P226" i="1" s="1"/>
  <c r="M227" i="1"/>
  <c r="P227" i="1" s="1"/>
  <c r="M228" i="1"/>
  <c r="P228" i="1" s="1"/>
  <c r="M229" i="1"/>
  <c r="P229" i="1" s="1"/>
  <c r="M230" i="1"/>
  <c r="P230" i="1" s="1"/>
  <c r="M231" i="1"/>
  <c r="P231" i="1" s="1"/>
  <c r="M232" i="1"/>
  <c r="P232" i="1" s="1"/>
  <c r="M233" i="1"/>
  <c r="P233" i="1" s="1"/>
  <c r="M234" i="1"/>
  <c r="P234" i="1" s="1"/>
  <c r="M235" i="1"/>
  <c r="P235" i="1" s="1"/>
  <c r="M236" i="1"/>
  <c r="P236" i="1" s="1"/>
  <c r="M237" i="1"/>
  <c r="P237" i="1" s="1"/>
  <c r="M238" i="1"/>
  <c r="P238" i="1" s="1"/>
  <c r="M239" i="1"/>
  <c r="P239" i="1" s="1"/>
  <c r="M240" i="1"/>
  <c r="P240" i="1" s="1"/>
  <c r="M241" i="1"/>
  <c r="P241" i="1" s="1"/>
  <c r="M242" i="1"/>
  <c r="P242" i="1" s="1"/>
  <c r="M243" i="1"/>
  <c r="P243" i="1" s="1"/>
  <c r="M244" i="1"/>
  <c r="P244" i="1" s="1"/>
  <c r="M245" i="1"/>
  <c r="P245" i="1" s="1"/>
  <c r="M246" i="1"/>
  <c r="P246" i="1" s="1"/>
  <c r="M247" i="1"/>
  <c r="P247" i="1" s="1"/>
  <c r="M248" i="1"/>
  <c r="P248" i="1" s="1"/>
  <c r="M249" i="1"/>
  <c r="P249" i="1" s="1"/>
  <c r="M251" i="1"/>
  <c r="P251" i="1" s="1"/>
  <c r="M252" i="1"/>
  <c r="P252" i="1" s="1"/>
  <c r="M253" i="1"/>
  <c r="P253" i="1" s="1"/>
  <c r="M254" i="1"/>
  <c r="P254" i="1" s="1"/>
  <c r="M255" i="1"/>
  <c r="P255" i="1" s="1"/>
  <c r="M256" i="1"/>
  <c r="P256" i="1" s="1"/>
  <c r="M257" i="1"/>
  <c r="P257" i="1" s="1"/>
  <c r="M258" i="1"/>
  <c r="P258" i="1" s="1"/>
  <c r="M259" i="1"/>
  <c r="P259" i="1" s="1"/>
  <c r="M260" i="1"/>
  <c r="P260" i="1" s="1"/>
  <c r="M261" i="1"/>
  <c r="P261" i="1" s="1"/>
  <c r="M262" i="1"/>
  <c r="P262" i="1" s="1"/>
  <c r="M263" i="1"/>
  <c r="P263" i="1" s="1"/>
  <c r="M264" i="1"/>
  <c r="P264" i="1" s="1"/>
  <c r="M265" i="1"/>
  <c r="P265" i="1" s="1"/>
  <c r="M266" i="1"/>
  <c r="P266" i="1" s="1"/>
  <c r="M267" i="1"/>
  <c r="P267" i="1" s="1"/>
  <c r="M250" i="1" l="1"/>
  <c r="P250" i="1" s="1"/>
</calcChain>
</file>

<file path=xl/sharedStrings.xml><?xml version="1.0" encoding="utf-8"?>
<sst xmlns="http://schemas.openxmlformats.org/spreadsheetml/2006/main" count="953" uniqueCount="333">
  <si>
    <t>SECRETARÍA DISTRITAL DE SALUD</t>
  </si>
  <si>
    <t>SUBSECRETARÍA DE PLANEACIÓN Y GESTIÓN SECTORIAL</t>
  </si>
  <si>
    <t>DIRECCIÓN DE ANÁLISIS DE ENTIDADES PÚBLICAS DISTRITALES DEL SECTOR SALUD</t>
  </si>
  <si>
    <t>ANEXO 1 - CARTERA</t>
  </si>
  <si>
    <t>SUBRED</t>
  </si>
  <si>
    <t>FECHA DE CORTE DE LA INFORMACIÓN</t>
  </si>
  <si>
    <t>CONCEPTO</t>
  </si>
  <si>
    <t>NIT</t>
  </si>
  <si>
    <t>NOMBRE DEL TERCERO</t>
  </si>
  <si>
    <t>0-30</t>
  </si>
  <si>
    <t>31-60</t>
  </si>
  <si>
    <t>61-90</t>
  </si>
  <si>
    <t>91-180</t>
  </si>
  <si>
    <t>181-360</t>
  </si>
  <si>
    <t>MAYOR DE 360</t>
  </si>
  <si>
    <t>SIN RADICAR</t>
  </si>
  <si>
    <t>TOTAL CARTERA BRUTA</t>
  </si>
  <si>
    <t>ANTICIPOS POR APLICAR</t>
  </si>
  <si>
    <t>GIRO DIRECTO</t>
  </si>
  <si>
    <t>CARTERA NETA</t>
  </si>
  <si>
    <t>RÉGIMEN</t>
  </si>
  <si>
    <t>PROPUESTA DE HOMOLOGACIÓN</t>
  </si>
  <si>
    <t>A_CONTRIBUTIVO</t>
  </si>
  <si>
    <t>CONTRIBUTIVO</t>
  </si>
  <si>
    <t>A_CONTRIBUTIVO PGP</t>
  </si>
  <si>
    <t>A_CONTRIBUTIVO PYD</t>
  </si>
  <si>
    <t>ARL</t>
  </si>
  <si>
    <t>OTROS S. SALUD</t>
  </si>
  <si>
    <t>ARRENDAMIENTOS</t>
  </si>
  <si>
    <t>DIFERENTES A SALUD</t>
  </si>
  <si>
    <t>ASEGURADORA SOAT</t>
  </si>
  <si>
    <t>SOAT</t>
  </si>
  <si>
    <t>B_CAPITA</t>
  </si>
  <si>
    <t>SUBSIDIADO</t>
  </si>
  <si>
    <t>B_EPS LIQUIDADA</t>
  </si>
  <si>
    <t>LIQUIDADAS</t>
  </si>
  <si>
    <t>BOGOTA D. C. SECRETARIA  DE HACIENDA</t>
  </si>
  <si>
    <t>C_SUBSIDIADO</t>
  </si>
  <si>
    <t>C_SUBSIDIADO PYD</t>
  </si>
  <si>
    <t>D_EPS-S LIQUIDADA</t>
  </si>
  <si>
    <t>D_PGP</t>
  </si>
  <si>
    <t>E_CAPITA</t>
  </si>
  <si>
    <t>ECAT</t>
  </si>
  <si>
    <t>NACION</t>
  </si>
  <si>
    <t>ENTES DEPARTAMENTALES</t>
  </si>
  <si>
    <t>ENTES DISTRITALES</t>
  </si>
  <si>
    <t>ENTIDADES EN LIQUIDACION</t>
  </si>
  <si>
    <t>F_ENTES</t>
  </si>
  <si>
    <t>F_MEDICINA PREPAGADA</t>
  </si>
  <si>
    <t>FFDS SALUD MENTAL</t>
  </si>
  <si>
    <t>FFDS</t>
  </si>
  <si>
    <t>FONDO FINANCIERO DISTRITAL</t>
  </si>
  <si>
    <t>G_IPS PRIVADAS</t>
  </si>
  <si>
    <t>GRATUIDAD</t>
  </si>
  <si>
    <t>H_IPS PÚBLICAS</t>
  </si>
  <si>
    <t>H_SOAT</t>
  </si>
  <si>
    <t>I_ARL</t>
  </si>
  <si>
    <t>I_COMPAÑIAS ASEGURADORAS</t>
  </si>
  <si>
    <t>INCAPACIDADES</t>
  </si>
  <si>
    <t>IPS PRIVADAS</t>
  </si>
  <si>
    <t>IPS PUBLICAS</t>
  </si>
  <si>
    <t>J_ENTIDADES REGIMEN ESPECIAL</t>
  </si>
  <si>
    <t>J_IPS PRIVADAS</t>
  </si>
  <si>
    <t>K_IPS PUBLICAS</t>
  </si>
  <si>
    <t>K_PARTICULARES</t>
  </si>
  <si>
    <t>L_REGIMEN ESPECIAL</t>
  </si>
  <si>
    <t>L_SOAT</t>
  </si>
  <si>
    <t>letras y pagares</t>
  </si>
  <si>
    <t>M_PIC</t>
  </si>
  <si>
    <t>PIC</t>
  </si>
  <si>
    <t>MEDICINA PREPAGADA</t>
  </si>
  <si>
    <t>N_VINCULADO</t>
  </si>
  <si>
    <t>O_ENTES TERRITORIALES</t>
  </si>
  <si>
    <t>O_ESCOLAR</t>
  </si>
  <si>
    <t>OTROS NO VENTA</t>
  </si>
  <si>
    <t>OTROS PAGADORES</t>
  </si>
  <si>
    <t>OTROS SERVICIOS</t>
  </si>
  <si>
    <t>P_APH</t>
  </si>
  <si>
    <t>P_ESCOLAR FFDS</t>
  </si>
  <si>
    <t>PARTICULARES</t>
  </si>
  <si>
    <t>PGP</t>
  </si>
  <si>
    <t>PYD</t>
  </si>
  <si>
    <t>Q_APH</t>
  </si>
  <si>
    <t>Q_GRATUIDAD</t>
  </si>
  <si>
    <t>QA_SEGUROS ESCOLARES</t>
  </si>
  <si>
    <t>R_VINCULADO</t>
  </si>
  <si>
    <t>REGIMEN CONTRIBUTIVO</t>
  </si>
  <si>
    <t>REGIMEN EXCEPCION</t>
  </si>
  <si>
    <t>REGIMEN SUBSIDIADO</t>
  </si>
  <si>
    <t>S_DESPLAZADO</t>
  </si>
  <si>
    <t>SEGUROS DE VIDA</t>
  </si>
  <si>
    <t>Subred Centro Oriente</t>
  </si>
  <si>
    <t>SUBVENCIONES</t>
  </si>
  <si>
    <t>SUBVENCIONES POR COBRAR</t>
  </si>
  <si>
    <t>T_IRREGULARES</t>
  </si>
  <si>
    <t>V_ARL</t>
  </si>
  <si>
    <t>V_CONVENIO DOCENTE</t>
  </si>
  <si>
    <t>W_ADRES</t>
  </si>
  <si>
    <t>Y_OTROS DEUDORES VTA DE SERVICIOS</t>
  </si>
  <si>
    <t>Z_LIQUIDADAS CONTRIBUTIVO</t>
  </si>
  <si>
    <t>ZA_CONVENIO DOCENTE ASISTENCIAL</t>
  </si>
  <si>
    <t>ZA_LIQUIDADAS SUBSIDIADO</t>
  </si>
  <si>
    <t>ZB_PREPAGADA</t>
  </si>
  <si>
    <t>ZD_RECLAMACIONES FOSYGA</t>
  </si>
  <si>
    <t>ZE_IPS PRIVADAS LIQUIDADAS</t>
  </si>
  <si>
    <t>EPS SURAMERICANA</t>
  </si>
  <si>
    <t>SALUD TOTAL</t>
  </si>
  <si>
    <t>COOPERATIVA EMPRESA SOLIDARIA DE SALUD Y DESARROLLO INTEGRAL COOSALUD E.S.S.  EPS-S</t>
  </si>
  <si>
    <t>COOSALUD ENTIDAD PROMOTORA DE SALUD S.A.</t>
  </si>
  <si>
    <t>E.P.S.  SANITAS  S A E</t>
  </si>
  <si>
    <t>SOS</t>
  </si>
  <si>
    <t>ASOCIACION MUTUAL SER EMPRESA SOLIDARIA DE SALUD ESS</t>
  </si>
  <si>
    <t>PIJAOS SALUD EPSI</t>
  </si>
  <si>
    <t>ASMET SALUD EPS  SAS</t>
  </si>
  <si>
    <t>ASOCIACION INDIGENA DEL CAUCA A.I.C. EPSI</t>
  </si>
  <si>
    <t>ASOCIACION DE CABILDOS INDIGENAS DEL CESAR Y LA GUAJIRA  DUSAKAWI EPSI</t>
  </si>
  <si>
    <t>EPS FAMISANAR LTDA</t>
  </si>
  <si>
    <t>EMPRESA PROMOTORA DE SALUD ALIANSALUD</t>
  </si>
  <si>
    <t>ENTIDAD PROMOTORA DE SALUD MALLAMAS EPSI</t>
  </si>
  <si>
    <t>EMPRESA PROMOTORA DE SALUD INDIGENA ANAS WAYUU EPSI</t>
  </si>
  <si>
    <t>CAJA DE COMPENSACION FAMILIAR COMPENSAR</t>
  </si>
  <si>
    <t>CAJA DE COMPENSACION FAMILIAR CAJACOPI ATLANTICO</t>
  </si>
  <si>
    <t>CAJACOPI ESP SAS</t>
  </si>
  <si>
    <t>PLAN U.H.C.M. MEDICINA PREPAGADA COMFENALCO VALLE</t>
  </si>
  <si>
    <t>CAJA DE COMPENSACION FAMILIAR DEL ORIENTE COLOMBIANO COMFAORIENTE</t>
  </si>
  <si>
    <t>CAJA DE COMPENSACION FAMILIAR DEL CHOCO</t>
  </si>
  <si>
    <t>CAJA DE PREVISION SOCIAL DE CASANARE - CAPRESOCA E.P.S.</t>
  </si>
  <si>
    <t>CAJA DE COMPENSACION FAMILIAR DE SUCRE</t>
  </si>
  <si>
    <t>NUEVA EMPRESA PROMOTORA DE SALUD S.A.</t>
  </si>
  <si>
    <t>CAPITAL SALUD ENTIDAD PROMOTORA DE SALUD DEL REGIMEN SUBSIDIADO S.A.S.</t>
  </si>
  <si>
    <t>ALIANZA MEDELLIN ANTIOQUIA EPS S.A.S.</t>
  </si>
  <si>
    <t>SOCIEDAD SIMPLIFICADA POR ACCIONES EMSSANAR</t>
  </si>
  <si>
    <t>EPS FAMILIAR DE COLOMBIA SAS</t>
  </si>
  <si>
    <t>Centro Oriente</t>
  </si>
  <si>
    <t>SALUD BOLIVAR EPS SAS</t>
  </si>
  <si>
    <t>ASEGURADORA SOLIDARIA DE COLOMBIA ENTIDAD COOPERATIVA</t>
  </si>
  <si>
    <t>AXA COLPATRIA SEGUROS SA</t>
  </si>
  <si>
    <t>COMPAÑIA MUNDIAL DE SEGUROS S.A.</t>
  </si>
  <si>
    <t>LA EQUIDAD SEGUROS GENERALES ORGANISMO COOPERATIVO -LA EQUIDAD-</t>
  </si>
  <si>
    <t>LA PREVISORA S A COMPAÑIA DE SEGUROS</t>
  </si>
  <si>
    <t>LIBERTY SEGUROS S.A.</t>
  </si>
  <si>
    <t>MAPFRE SEGUROS GENERALES DE COLOMBIA S.A.</t>
  </si>
  <si>
    <t>SEGUROS COMERCIALES BOLIVAR S.A.</t>
  </si>
  <si>
    <t>SEGUROS DEL ESTADO S.A.</t>
  </si>
  <si>
    <t>SEGUROS GENERALES SURAMERICANA S. A.</t>
  </si>
  <si>
    <t>EPS MEDIMAS SAS</t>
  </si>
  <si>
    <t>ENTIDAD PROMOTORA DE SALUD EPS CONVIDA</t>
  </si>
  <si>
    <t>COOPERATIVA DE SALUD COMUNITARIA COMPARTA EPS-S</t>
  </si>
  <si>
    <t>CAJA DE COMPENSACION FAMILIAR DEL HUILA</t>
  </si>
  <si>
    <t>CAJA DE COMPENSACION FAMILIAR DE CARTAGENA Y BOLIVAR COMFAMILIAR</t>
  </si>
  <si>
    <t>CAJA DE COMPENSACION FAMILIAR DE NARIÑO</t>
  </si>
  <si>
    <t>CAJA DE COMPENSACION FAMILIAR DE BOYACA COMFABOY</t>
  </si>
  <si>
    <t>CAJA DE COMPENSACION FAMILIAR DE LA GUAJIRA  COMFAGUAJIRA</t>
  </si>
  <si>
    <t>ENTIDAD COOPERATIVA SOLIDARIA DE SALUD ECOOPSOS ESS EPS-S</t>
  </si>
  <si>
    <t>EMPRESA PROMOTORA DE SALUD ECOOPSOS EPS SAS</t>
  </si>
  <si>
    <t>CONVENIO PSPIC No 6590076-2024</t>
  </si>
  <si>
    <t>CONVENIO PSPIC No 6911666-2024</t>
  </si>
  <si>
    <t>CONVENIO PSPIC No 4176-2024</t>
  </si>
  <si>
    <t>CTO APH  Nº1002-12</t>
  </si>
  <si>
    <t>CTO ACC ESCOLARES Nº 137-05</t>
  </si>
  <si>
    <t>CTO ACC ESCOLARES Nº 3042-12 CENTRO OR.</t>
  </si>
  <si>
    <t>CTO DESPLAZADOS Nº 302-02</t>
  </si>
  <si>
    <t>CTO DESPLAZADOS Nº 960-11</t>
  </si>
  <si>
    <t>CTO SIN CTO</t>
  </si>
  <si>
    <t>CTO VINCULADOS Nº 026-03</t>
  </si>
  <si>
    <t>CTO VINCULADOS Nº 037-05</t>
  </si>
  <si>
    <t>CTO APH POR RESOLUCION LA VICTORIA</t>
  </si>
  <si>
    <t>CTO ACC ESCOLARES Nº 137-05 VICTORIA</t>
  </si>
  <si>
    <t>CTO ACC ESCOLARES Nº 3042-12 VICTORIA</t>
  </si>
  <si>
    <t>CTO BIOPSIAS SIN CTO</t>
  </si>
  <si>
    <t>CTO DESPLAZADOS Nº 1497-13</t>
  </si>
  <si>
    <t>CTO DESPLAZADOS Nº 925-11</t>
  </si>
  <si>
    <t>CTO GRATUIDAD Nº 930-11</t>
  </si>
  <si>
    <t>CTO LINEA 123 Nº 144-13</t>
  </si>
  <si>
    <t>CTO VINCULADOS Nº930-11</t>
  </si>
  <si>
    <t>CTO TSH Nº 972-11</t>
  </si>
  <si>
    <t>CTO TSH SIN CONTRATO-13</t>
  </si>
  <si>
    <t>CTO APH  Nº 433/2013</t>
  </si>
  <si>
    <t>CTO ESCOLARES  Nº 137/2005</t>
  </si>
  <si>
    <t>CTO ESCOLARES  Nº 3042/2012</t>
  </si>
  <si>
    <t>CTO DESPLAZADOS Nº 1508/2013</t>
  </si>
  <si>
    <t>CTO ACC ESCOLARES Nº 137-06 SAN BLAS</t>
  </si>
  <si>
    <t>CTO GRATUIDAD Nº 941-11</t>
  </si>
  <si>
    <t>CTO VINCULADOS Nº 941/2011</t>
  </si>
  <si>
    <t>CONTRATO 1045/2015 SAN CRISTOBAL</t>
  </si>
  <si>
    <t>CTO APH  Nº 439-05</t>
  </si>
  <si>
    <t>CTO APH POR RESOLUCION  SAN CRISTOBAL</t>
  </si>
  <si>
    <t>CTO ESCOLARES Nº 137-13</t>
  </si>
  <si>
    <t>CTO DESPLAZADOS Nº 786-07</t>
  </si>
  <si>
    <t>CTO DESPLAZADOS Nº 943-11</t>
  </si>
  <si>
    <t>CTO VINCULADOS Nº 944-11</t>
  </si>
  <si>
    <t>CTO APH  Nº 1130-11</t>
  </si>
  <si>
    <t>CTO DESPLAZADOS Nº 1447-13</t>
  </si>
  <si>
    <t>CTO DESPLAZADOS Nº 1507-11</t>
  </si>
  <si>
    <t>FALLOS DE TUTELA</t>
  </si>
  <si>
    <t>CTO Nº 779-07</t>
  </si>
  <si>
    <t>CTO VINCULADOS Nº 937-11</t>
  </si>
  <si>
    <t>CTO TOXICOLOGIA Nº 1125-10</t>
  </si>
  <si>
    <t>CTO TOXICOLOGIA Nº 1916-13</t>
  </si>
  <si>
    <t>APH SIN CONTRATO</t>
  </si>
  <si>
    <t>FFD  CONVENIO POBLACION ESCOLAR</t>
  </si>
  <si>
    <t>CONTRATO DE VINCULADOS 3859354-2022</t>
  </si>
  <si>
    <t>CONTRATO DE VINCULADOS 4827516-2023</t>
  </si>
  <si>
    <t>CONTRATO DE VINCULADOS 6362497-2024</t>
  </si>
  <si>
    <t>ATENCION A POBLACION EXTRANJERA IRREGULAR</t>
  </si>
  <si>
    <t>ATENCION A POBLACION EXTRANJERA IRREGULAR EVENTO</t>
  </si>
  <si>
    <t>ATENCION A POBLACION EXTRANJERA IRREGULAR GESTANTES</t>
  </si>
  <si>
    <t>GRATUIDAD 2023</t>
  </si>
  <si>
    <t>Vinculados SCO por resolucion</t>
  </si>
  <si>
    <t>FFDS TECNOLOGIAS NO PBS</t>
  </si>
  <si>
    <t>CONVENIO INTERADMINISTRATIVO 7124331-2024 MAS BIENESTAR</t>
  </si>
  <si>
    <t>CONVENIO INTERADMINISTRATIVO 6677277-2024 APH</t>
  </si>
  <si>
    <t>CONVENIO INTERADMINSITRATIVO 7163165-24 - CERTIFICACION DE DISCAPACIDAD</t>
  </si>
  <si>
    <t>COMPAÑIA DE MEDICINA PREPAGADA COLSANITAS S.A.</t>
  </si>
  <si>
    <t>COLMEDICA MEDICINA PREPAGADA S A</t>
  </si>
  <si>
    <t>COMPAÑIA DE SEGUROS DE VIDA COLMENA S.A.</t>
  </si>
  <si>
    <t>LA EQUIDAD SEGUROS DE VIDA</t>
  </si>
  <si>
    <t>AXA COLPATRIA SEGUROS DE VIDA S.A</t>
  </si>
  <si>
    <t>COMPAÑIA DE  SEGUROS BOLIVAR S.A.</t>
  </si>
  <si>
    <t>POSITIVA COMPAÑIA DE SEGUROS SA</t>
  </si>
  <si>
    <t>SEGUROS DE VIDA SURAMERICANA SA</t>
  </si>
  <si>
    <t xml:space="preserve">COMPAÑIA DE SEGUROS COLSANITAS S.A.   </t>
  </si>
  <si>
    <t>SEGUROS DE VIDA DEL ESTADO SA</t>
  </si>
  <si>
    <t>PAN AMERICAN LIFE DE COLOMBIA COMPAÑIA DE SEGUROS S.A.</t>
  </si>
  <si>
    <t>ADMINISTRADORA  DE LOS RECURSOS  DEL SISTEMA GENERAL  DE SEGURIDAD SOCIAL EN SALUD</t>
  </si>
  <si>
    <t>CONSORCIO  SAYP 2011</t>
  </si>
  <si>
    <t>INSTITUTO DEPARTAMENTAL DE SALUD DEL CAQUETA</t>
  </si>
  <si>
    <t>SECRETARIA DEPARTAMENTAL DE SALUD DEL PUTUMAYO</t>
  </si>
  <si>
    <t>SECRETARIA DEPARTAMENTAL DE SALUD DEL GUAVIARE</t>
  </si>
  <si>
    <t>SECRETARIA DE SALUD DEPARTAMENTAL DEL HUILA</t>
  </si>
  <si>
    <t>SECRETARIA DE DESARROLLO DE LA SALUD DEL MAGDALENA</t>
  </si>
  <si>
    <t>SECRETARIA DEPARTAMENTAL PARA EL DESARROLLO DE LA SALUD DE CORDOBA</t>
  </si>
  <si>
    <t>SECRETARIA DEPARTAMENTAL DE SALUD DE TOLIMA</t>
  </si>
  <si>
    <t>DIRECCION TERRITORIAL DE SALUD DE CALDAS</t>
  </si>
  <si>
    <t>SECRETARIA DE SALUD DE VAUPES</t>
  </si>
  <si>
    <t>SECRETARIA DEPARTAMENTAL DE SALUD DE QUINDIO</t>
  </si>
  <si>
    <t>SECRETARIA DEPARTAMENTAL DE SALUD DEL ATLANTICO</t>
  </si>
  <si>
    <t>SECRETARIA DE SALUD DE SANTANDER</t>
  </si>
  <si>
    <t>SECRETARIA DE SALUD DEPARTAMENTAL DEL VALLE DEL CAUCA</t>
  </si>
  <si>
    <t>SECRETARIA DE SALUD DEPARTAMENTAL DE BOLIVAR</t>
  </si>
  <si>
    <t>INSTITUTO DEPARTAMENTAL DE SALUD DE NORTE DE SANTANDER</t>
  </si>
  <si>
    <t>SECRETARIA SECCIONAL DE SALUD Y PROTECCION SOCIAL DE ANTIOQUIA</t>
  </si>
  <si>
    <t>INSTITUTO DEPARTAMENTAL DE SALUD DE NARIÑO</t>
  </si>
  <si>
    <t>SECRETARIA DEPARTAMENTAL DE SALUD DE RISARALDA</t>
  </si>
  <si>
    <t>SECRETARIA DEPARTAMENTAL DE SALUD DEL CAUCA</t>
  </si>
  <si>
    <t>SECRETARIA DEPARTAMENTAL DE SALUD DEL CHOCO</t>
  </si>
  <si>
    <t>SECRETARIA DE SALUD DE BOYACA</t>
  </si>
  <si>
    <t>SECRETARIA SECCIONAL DE SALUD DEL META</t>
  </si>
  <si>
    <t>SECRETARIA DE SALUD DEPARTAMENTAL DE CASANARE</t>
  </si>
  <si>
    <t>SECRETARIA DEPARTAMENTAL DE SALUD DE LA GUAJIRA</t>
  </si>
  <si>
    <t>DEPARTAMENTO ADMINISTRATIVO DE SEGURIDAD SOCIAL DE SUCRE</t>
  </si>
  <si>
    <t>SECRETARIA DEPARTAMENTAL DE SALUD DEL CESAR</t>
  </si>
  <si>
    <t>SECRETARIA DE SALUD DE CUNDINAMARCA</t>
  </si>
  <si>
    <t>UNIDAD ADMINISTRATIVA ESPECIAL DE SALUD DE ARAUCA</t>
  </si>
  <si>
    <t>SECRETARIA DISTRITAL DE SALUD DE SANTA MARTA</t>
  </si>
  <si>
    <t>SECRETARIA DE SALUD DISTRITAL DE BARRANQUILLA</t>
  </si>
  <si>
    <t>DEPARTAMENTO ADMINISTRATIVO DISTRITAL DE SALUD - DADIS</t>
  </si>
  <si>
    <t>SUBRED INTEGRADA DE SERVICIOS DE SALUD SUR E S E</t>
  </si>
  <si>
    <t>SUBRED INTEGRADA DE SERVICIOS DE SALUD SUR OCCIDENTE ESE</t>
  </si>
  <si>
    <t>SUBRED INTEGRADA DE SERVICIOS DE SALUD NORTE ESE</t>
  </si>
  <si>
    <t>EMPRESA COOPERATIVA DE SERVICIOS DE SALUD EMCOSALUD</t>
  </si>
  <si>
    <t>FONDO ASISTENCIAL DEL MAGISTERIO DEL CAQUETA LTDA</t>
  </si>
  <si>
    <t>SOCIEDAD CLINICA EMCOSALUD S.A.</t>
  </si>
  <si>
    <t>ADMINISTRADORA COUNTRY S.A</t>
  </si>
  <si>
    <t>COSMITET LTDA CORPORACION DE SERVICIOS MEDICOS INTERNACIONALES THEM Y COMPAÑIA LTDA</t>
  </si>
  <si>
    <t>COLOMBIANA DE SALUD S.A.</t>
  </si>
  <si>
    <t>FUNDACION CARDIO INFANTIL INSTITUTO DE CARDIOLOGIA</t>
  </si>
  <si>
    <t>FUNDACION SANTA FE DE BOGOTA</t>
  </si>
  <si>
    <t>ORGANIZACION CLINICA GENERAL DEL NORTE S.A</t>
  </si>
  <si>
    <t>UNIVERSIDAD NACIONAL DE COLOMBIA</t>
  </si>
  <si>
    <t>UNION TEMPORAL SERVISALUD SAN JOSE</t>
  </si>
  <si>
    <t>FUNDACION COSME Y DAMIAN</t>
  </si>
  <si>
    <t>UNION TEMPORAL MEDISALUD UT</t>
  </si>
  <si>
    <t>INSTITUTO DISTRITAL DE CIENCIA BIOTECNOLOGIA E INNOVACIÓN EN SALUD</t>
  </si>
  <si>
    <t>UNION TEMPORAL TOLIHUILA</t>
  </si>
  <si>
    <t>SUMMEDICAL S.A.S</t>
  </si>
  <si>
    <t>UNIÓN TEMPORAL DEL NORTE REGIÓN CINCO</t>
  </si>
  <si>
    <t>FUNDACION SALUD MIA EPS</t>
  </si>
  <si>
    <t>CORPORACION HOSPITALARIA JUAN CIUDAD</t>
  </si>
  <si>
    <t>AXA ASISTENCIA IPS SAS</t>
  </si>
  <si>
    <t>FONDO DE PASIVO SOCIAL DE FERROCARRILES NACIONALES DE COLOMBIA</t>
  </si>
  <si>
    <t>DIRECCION GENERAL DE SANIDAD MILITAR</t>
  </si>
  <si>
    <t>FIDEISOMISOS PATRIMONIOS AUTONOMOS FIDUCIARIA LA PREVISORA</t>
  </si>
  <si>
    <t>FIDEICOMISO FONDO NACIONAL DE SALUD</t>
  </si>
  <si>
    <t>FIDUCIARIA LA PREVISORA S.A. - FIDUPREVISORA S.A.</t>
  </si>
  <si>
    <t>ECOPETROL S.A.</t>
  </si>
  <si>
    <t>HOSPITAL MILITAR CENTRAL</t>
  </si>
  <si>
    <t>SECCIONAL SANIDAD BOGOTA   POLICIA NACIONAL</t>
  </si>
  <si>
    <t>U.T  RED INTEGRADA FOSCAL-CUB</t>
  </si>
  <si>
    <t>DIRECCION DE SANIDAD ARMADA NACIONAL</t>
  </si>
  <si>
    <t>JEFATURA DE SALUD DE FUERZA AEREA</t>
  </si>
  <si>
    <t>DISPENSARIO MEDICO SUROCCIDENTE</t>
  </si>
  <si>
    <t>ESM ESCUELA MILITAR  DE AVIACION</t>
  </si>
  <si>
    <t>DISPENSARIO MEDICO NIVEL II BOGOTA</t>
  </si>
  <si>
    <t>DISPENSARIO  MEDICO NIVEL I BAHIA MALAGA</t>
  </si>
  <si>
    <t>DISPENSARIO MEDICO MEDELLIN</t>
  </si>
  <si>
    <t>HOSPITAL NAVAL NIVEL III DE CARTAGENA</t>
  </si>
  <si>
    <t>UNION TEMPORAL SALUDSUR2</t>
  </si>
  <si>
    <t>ESM COMANDO AEREO DE COMBATE N0. 2</t>
  </si>
  <si>
    <t>FIDEICOMISO FONDO  NACIONAL DE SALUD  PPL 2023</t>
  </si>
  <si>
    <t>ESCUELA AUXILIARES DE ENFERMERIA ESAE</t>
  </si>
  <si>
    <t>INSTITUTO DE EDUCACION INGABO LTDA</t>
  </si>
  <si>
    <t>PONTIFICIA UNIVERSIDAD  JAVERIANA</t>
  </si>
  <si>
    <t>UNIVERSIDAD LIBRE SECCIONAL CALI</t>
  </si>
  <si>
    <t>UNIVERSIDAD ANTONIO NARIÑO</t>
  </si>
  <si>
    <t>UNIVERSIDAD  ECCI</t>
  </si>
  <si>
    <t>UNIVERSIDAD DE CIENCIAS APLICADAS Y AMBIENTALES UDCA</t>
  </si>
  <si>
    <t>FUNDACION UNIVERSITARIA SAN MARTIN</t>
  </si>
  <si>
    <t>UNIVERSIDAD DE LA SABANA</t>
  </si>
  <si>
    <t>FUNDACION UNIVERSITARIA SANITAS UNISANITAS</t>
  </si>
  <si>
    <t>CORPORACION UNIVERSITARIA IBEROAMERICANA</t>
  </si>
  <si>
    <t>UNIVERSIDAD EL BOSQUE  EL BOSQUE</t>
  </si>
  <si>
    <t>COLEGIO MAYOR NUESTRA SEÑORA DEL ROSARIO</t>
  </si>
  <si>
    <t>FUNDACION UNIVERSITARIA CIENCIAS DE LA SALUD</t>
  </si>
  <si>
    <t>UNIVERSIDAD MILITAR NUEVA GRANADA</t>
  </si>
  <si>
    <t>ORGANIZACION INTERNACIONAL PARA LAS MIGRACIONES OIM</t>
  </si>
  <si>
    <t>AIDS HEALTHCARE FOUNDATION COLOMBIA</t>
  </si>
  <si>
    <t>BUSCAMOS SAS</t>
  </si>
  <si>
    <t>FONDO NACIONAL  PARA LA GESTION DEL RIESGO DE DESASTRES</t>
  </si>
  <si>
    <t>INTEGRACION SOCIAL</t>
  </si>
  <si>
    <t>CONVENIOS FDL (Antonio Nariño - 003/22)</t>
  </si>
  <si>
    <t>CONVENIOS FDL (Candelaria - 138/16)</t>
  </si>
  <si>
    <t>CONVENIOS FDL (Candelaria - 178/22)</t>
  </si>
  <si>
    <t>CONVENIOS FDL (Mártires - 116/16)</t>
  </si>
  <si>
    <t>CONVENIOS FDL (Rafael Uribe Uribe - 320/22)</t>
  </si>
  <si>
    <t>CONVENIOS FDL (San Cristóbal - 948/23)</t>
  </si>
  <si>
    <t>CONVENIOS FDL (Santa fe - 593/23)</t>
  </si>
  <si>
    <t>CONVENIOS FDL (Examen medico y odontologico de ingreso y egreso PPL)</t>
  </si>
  <si>
    <t>CONVENIOS FDL (CONTRATO CJS-1470-2022 SECRETARIA DE SEGURIDAD Y CONVIVENCIA)</t>
  </si>
  <si>
    <t>CONVENIOS FDL (CONTRATO CSJ-640-2024 SECRETARIA DE SEGURIDAD Y CONVIVENCIA)</t>
  </si>
  <si>
    <t>EMPRESA NACIONAL PROMOTORA DEL DESARROLLO TERRITORIAL S.A.</t>
  </si>
  <si>
    <t>138490 OTRAS CUENTAS POR COBRAR</t>
  </si>
  <si>
    <t>138590 DIFICIL RECAUDO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</si>
</sst>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"/>
      <family val="2"/>
    </font>
    <font>
      <sz val="11"/>
      <color rgb="FF000000"/>
      <name val="Aptos Narrow"/>
      <family val="2"/>
    </font>
    <font>
      <sz val="11"/>
      <name val="Aptos Display"/>
      <family val="2"/>
    </font>
    <font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3" xfId="0" applyFont="1" applyBorder="1"/>
    <xf numFmtId="0" fontId="6" fillId="0" borderId="3" xfId="0" applyFont="1" applyBorder="1"/>
    <xf numFmtId="0" fontId="0" fillId="0" borderId="0" xfId="0" applyProtection="1"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Border="1" applyProtection="1"/>
    <xf numFmtId="164" fontId="0" fillId="0" borderId="0" xfId="1" applyNumberFormat="1" applyFont="1" applyProtection="1"/>
    <xf numFmtId="43" fontId="0" fillId="0" borderId="0" xfId="0" applyNumberFormat="1" applyProtection="1"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1" applyNumberFormat="1" applyFont="1"/>
  </cellXfs>
  <cellStyles count="3">
    <cellStyle name="Millares" xfId="1" builtinId="3"/>
    <cellStyle name="Millares 6" xfId="2" xr:uid="{00000000-0005-0000-0000-000001000000}"/>
    <cellStyle name="Normal" xfId="0" builtinId="0"/>
  </cellStyles>
  <dxfs count="14"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vertical="center" textRotation="0" wrapText="1" indent="0" justifyLastLine="0" shrinkToFit="0" readingOrder="0"/>
    </dxf>
    <dxf>
      <font>
        <b/>
        <i val="0"/>
        <color theme="0"/>
      </font>
      <fill>
        <patternFill>
          <bgColor rgb="FF0070C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la 1" pivot="0" count="2" xr9:uid="{00000000-0011-0000-FFFF-FFFF00000000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22412</xdr:rowOff>
    </xdr:from>
    <xdr:to>
      <xdr:col>1</xdr:col>
      <xdr:colOff>983120</xdr:colOff>
      <xdr:row>4</xdr:row>
      <xdr:rowOff>14941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C8735E-9342-F6EB-A33E-C23AE71AA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1" y="22412"/>
          <a:ext cx="1789943" cy="7395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-CAR-001/Downloads/Borrar%20descargas/Cartera%20SISSCO%20a%2028%20febrer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00959051"/>
      <sheetName val="900959051 (2)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6:P267" totalsRowShown="0" headerRowDxfId="11">
  <autoFilter ref="A6:P267" xr:uid="{00000000-0009-0000-0100-000001000000}"/>
  <tableColumns count="16">
    <tableColumn id="1" xr3:uid="{00000000-0010-0000-0000-000001000000}" name="SUBRED"/>
    <tableColumn id="2" xr3:uid="{00000000-0010-0000-0000-000002000000}" name="FECHA DE CORTE DE LA INFORMACIÓN"/>
    <tableColumn id="3" xr3:uid="{00000000-0010-0000-0000-000003000000}" name="CONCEPTO"/>
    <tableColumn id="4" xr3:uid="{00000000-0010-0000-0000-000004000000}" name="NIT"/>
    <tableColumn id="5" xr3:uid="{00000000-0010-0000-0000-000005000000}" name="NOMBRE DEL TERCERO"/>
    <tableColumn id="6" xr3:uid="{00000000-0010-0000-0000-000006000000}" name="0-30" dataDxfId="10" dataCellStyle="Millares"/>
    <tableColumn id="7" xr3:uid="{00000000-0010-0000-0000-000007000000}" name="31-60" dataDxfId="9" dataCellStyle="Millares"/>
    <tableColumn id="8" xr3:uid="{00000000-0010-0000-0000-000008000000}" name="61-90" dataDxfId="8" dataCellStyle="Millares"/>
    <tableColumn id="9" xr3:uid="{00000000-0010-0000-0000-000009000000}" name="91-180" dataDxfId="7" dataCellStyle="Millares"/>
    <tableColumn id="10" xr3:uid="{00000000-0010-0000-0000-00000A000000}" name="181-360" dataDxfId="6" dataCellStyle="Millares"/>
    <tableColumn id="11" xr3:uid="{00000000-0010-0000-0000-00000B000000}" name="MAYOR DE 360" dataDxfId="5" dataCellStyle="Millares"/>
    <tableColumn id="12" xr3:uid="{00000000-0010-0000-0000-00000C000000}" name="SIN RADICAR" dataDxfId="4" dataCellStyle="Millares">
      <calculatedColumnFormula>+Tabla1[[#This Row],[TOTAL CARTERA BRUTA]]+Tabla1[[#This Row],[ANTICIPOS POR APLICAR]]</calculatedColumnFormula>
    </tableColumn>
    <tableColumn id="13" xr3:uid="{00000000-0010-0000-0000-00000D000000}" name="TOTAL CARTERA BRUTA" dataDxfId="3" dataCellStyle="Millares">
      <calculatedColumnFormula>SUM(Tabla1[[#This Row],[0-30]:[SIN RADICAR]])</calculatedColumnFormula>
    </tableColumn>
    <tableColumn id="14" xr3:uid="{00000000-0010-0000-0000-00000E000000}" name="ANTICIPOS POR APLICAR" dataDxfId="2" dataCellStyle="Millares"/>
    <tableColumn id="15" xr3:uid="{00000000-0010-0000-0000-00000F000000}" name="GIRO DIRECTO" dataDxfId="1" dataCellStyle="Millares">
      <calculatedColumnFormula>VLOOKUP(Tabla1[[#This Row],[NIT]],'[1]900959051'!B$6:M$33,12,0)</calculatedColumnFormula>
    </tableColumn>
    <tableColumn id="16" xr3:uid="{00000000-0010-0000-0000-000010000000}" name="CARTERA NETA" dataDxfId="0" dataCellStyle="Millares">
      <calculatedColumnFormula>+Tabla1[[#This Row],[TOTAL CARTERA BRUTA]]-Tabla1[[#This Row],[ANTICIPOS POR APLICAR]]-Tabla1[[#This Row],[GIRO DIRECTO]]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7"/>
  <sheetViews>
    <sheetView showGridLines="0" tabSelected="1" zoomScale="85" zoomScaleNormal="85" workbookViewId="0">
      <pane ySplit="6" topLeftCell="A234" activePane="bottomLeft" state="frozen"/>
      <selection pane="bottomLeft" activeCell="P7" sqref="P7:P267"/>
    </sheetView>
  </sheetViews>
  <sheetFormatPr baseColWidth="10" defaultColWidth="11.42578125" defaultRowHeight="15" x14ac:dyDescent="0.25"/>
  <cols>
    <col min="1" max="1" width="13.42578125" bestFit="1" customWidth="1"/>
    <col min="2" max="2" width="19.5703125" customWidth="1"/>
    <col min="3" max="3" width="16" bestFit="1" customWidth="1"/>
    <col min="4" max="4" width="12.7109375" bestFit="1" customWidth="1"/>
    <col min="5" max="5" width="26.140625" bestFit="1" customWidth="1"/>
    <col min="6" max="16" width="15.7109375" customWidth="1"/>
    <col min="17" max="17" width="6.42578125" style="7" bestFit="1" customWidth="1"/>
    <col min="18" max="16384" width="11.42578125" style="7"/>
  </cols>
  <sheetData>
    <row r="1" spans="1:16" customFormat="1" x14ac:dyDescent="0.25">
      <c r="A1" s="8"/>
      <c r="B1" s="9"/>
      <c r="F1" s="8"/>
      <c r="G1" s="8"/>
      <c r="H1" s="8" t="s">
        <v>0</v>
      </c>
      <c r="I1" s="8"/>
      <c r="J1" s="8"/>
      <c r="K1" s="8"/>
      <c r="L1" s="8"/>
      <c r="M1" s="8"/>
      <c r="N1" s="8"/>
      <c r="O1" s="10"/>
      <c r="P1" s="10"/>
    </row>
    <row r="2" spans="1:16" customFormat="1" x14ac:dyDescent="0.25">
      <c r="A2" s="8"/>
      <c r="B2" s="9"/>
      <c r="F2" s="8"/>
      <c r="G2" s="8"/>
      <c r="H2" s="8" t="s">
        <v>1</v>
      </c>
      <c r="I2" s="8"/>
      <c r="J2" s="8"/>
      <c r="K2" s="8"/>
      <c r="L2" s="8"/>
      <c r="M2" s="8"/>
      <c r="N2" s="8"/>
      <c r="O2" s="10"/>
      <c r="P2" s="10"/>
    </row>
    <row r="3" spans="1:16" customFormat="1" x14ac:dyDescent="0.25">
      <c r="A3" s="8"/>
      <c r="B3" s="9"/>
      <c r="F3" s="8"/>
      <c r="G3" s="8"/>
      <c r="H3" s="8" t="s">
        <v>2</v>
      </c>
      <c r="I3" s="8"/>
      <c r="J3" s="8"/>
      <c r="K3" s="8"/>
      <c r="L3" s="8"/>
      <c r="M3" s="8"/>
      <c r="N3" s="8"/>
      <c r="O3" s="10"/>
      <c r="P3" s="10"/>
    </row>
    <row r="4" spans="1:16" customFormat="1" x14ac:dyDescent="0.25">
      <c r="A4" s="8"/>
      <c r="B4" s="9"/>
      <c r="F4" s="8"/>
      <c r="G4" s="8"/>
      <c r="H4" s="8" t="s">
        <v>3</v>
      </c>
      <c r="I4" s="8"/>
      <c r="J4" s="8"/>
      <c r="K4" s="8"/>
      <c r="L4" s="8"/>
      <c r="M4" s="8"/>
      <c r="N4" s="8"/>
      <c r="O4" s="10"/>
      <c r="P4" s="10"/>
    </row>
    <row r="5" spans="1:16" customFormat="1" x14ac:dyDescent="0.25">
      <c r="B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14" customFormat="1" ht="23.45" customHeight="1" x14ac:dyDescent="0.25">
      <c r="A6" s="13" t="s">
        <v>4</v>
      </c>
      <c r="B6" s="13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3" t="s">
        <v>15</v>
      </c>
      <c r="M6" s="13" t="s">
        <v>16</v>
      </c>
      <c r="N6" s="13" t="s">
        <v>17</v>
      </c>
      <c r="O6" s="13" t="s">
        <v>18</v>
      </c>
      <c r="P6" s="13" t="s">
        <v>19</v>
      </c>
    </row>
    <row r="7" spans="1:16" x14ac:dyDescent="0.25">
      <c r="A7" t="s">
        <v>133</v>
      </c>
      <c r="B7" s="15">
        <v>45747</v>
      </c>
      <c r="C7" t="s">
        <v>33</v>
      </c>
      <c r="D7" s="17">
        <v>800088702</v>
      </c>
      <c r="E7" t="s">
        <v>105</v>
      </c>
      <c r="F7" s="18">
        <v>70321300</v>
      </c>
      <c r="G7" s="18">
        <v>43115171</v>
      </c>
      <c r="H7" s="18">
        <v>7940045</v>
      </c>
      <c r="I7" s="18">
        <v>32968892</v>
      </c>
      <c r="J7" s="18">
        <v>40391844</v>
      </c>
      <c r="K7" s="18">
        <v>58622314.799999997</v>
      </c>
      <c r="L7" s="18">
        <v>132554730</v>
      </c>
      <c r="M7" s="18">
        <f>SUM(Tabla1[[#This Row],[0-30]:[SIN RADICAR]])</f>
        <v>385914296.80000001</v>
      </c>
      <c r="N7" s="18">
        <v>0</v>
      </c>
      <c r="O7" s="18">
        <v>2334763</v>
      </c>
      <c r="P7" s="18">
        <f>+Tabla1[[#This Row],[TOTAL CARTERA BRUTA]]-Tabla1[[#This Row],[ANTICIPOS POR APLICAR]]-Tabla1[[#This Row],[GIRO DIRECTO]]</f>
        <v>383579533.80000001</v>
      </c>
    </row>
    <row r="8" spans="1:16" x14ac:dyDescent="0.25">
      <c r="A8" t="s">
        <v>133</v>
      </c>
      <c r="B8" s="15">
        <v>45747</v>
      </c>
      <c r="C8" t="s">
        <v>33</v>
      </c>
      <c r="D8" s="17">
        <v>800130907</v>
      </c>
      <c r="E8" t="s">
        <v>106</v>
      </c>
      <c r="F8" s="18">
        <v>0</v>
      </c>
      <c r="G8" s="18">
        <v>379564206</v>
      </c>
      <c r="H8" s="18">
        <v>338565356</v>
      </c>
      <c r="I8" s="18">
        <v>136431929</v>
      </c>
      <c r="J8" s="18">
        <v>202092438</v>
      </c>
      <c r="K8" s="18">
        <v>253589673</v>
      </c>
      <c r="L8" s="18">
        <v>648324065</v>
      </c>
      <c r="M8" s="18">
        <f>SUM(Tabla1[[#This Row],[0-30]:[SIN RADICAR]])</f>
        <v>1958567667</v>
      </c>
      <c r="N8" s="18">
        <v>139842</v>
      </c>
      <c r="O8" s="18">
        <v>288388344</v>
      </c>
      <c r="P8" s="18">
        <f>+Tabla1[[#This Row],[TOTAL CARTERA BRUTA]]-Tabla1[[#This Row],[ANTICIPOS POR APLICAR]]-Tabla1[[#This Row],[GIRO DIRECTO]]</f>
        <v>1670039481</v>
      </c>
    </row>
    <row r="9" spans="1:16" x14ac:dyDescent="0.25">
      <c r="A9" t="s">
        <v>133</v>
      </c>
      <c r="B9" s="15">
        <v>45747</v>
      </c>
      <c r="C9" t="s">
        <v>33</v>
      </c>
      <c r="D9" s="17">
        <v>800249241</v>
      </c>
      <c r="E9" t="s">
        <v>107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118923313</v>
      </c>
      <c r="L9" s="18">
        <v>0</v>
      </c>
      <c r="M9" s="18">
        <f>SUM(Tabla1[[#This Row],[0-30]:[SIN RADICAR]])</f>
        <v>118923313</v>
      </c>
      <c r="N9" s="18">
        <v>0</v>
      </c>
      <c r="O9" s="18">
        <v>0</v>
      </c>
      <c r="P9" s="18">
        <f>+Tabla1[[#This Row],[TOTAL CARTERA BRUTA]]-Tabla1[[#This Row],[ANTICIPOS POR APLICAR]]-Tabla1[[#This Row],[GIRO DIRECTO]]</f>
        <v>118923313</v>
      </c>
    </row>
    <row r="10" spans="1:16" x14ac:dyDescent="0.25">
      <c r="A10" t="s">
        <v>133</v>
      </c>
      <c r="B10" s="15">
        <v>45747</v>
      </c>
      <c r="C10" t="s">
        <v>33</v>
      </c>
      <c r="D10" s="17">
        <v>900226715</v>
      </c>
      <c r="E10" t="s">
        <v>108</v>
      </c>
      <c r="F10" s="18">
        <v>454038675</v>
      </c>
      <c r="G10" s="18">
        <v>818215704.96000004</v>
      </c>
      <c r="H10" s="18">
        <v>493484033</v>
      </c>
      <c r="I10" s="18">
        <v>1586682903</v>
      </c>
      <c r="J10" s="18">
        <v>1564382718</v>
      </c>
      <c r="K10" s="18">
        <v>528705324</v>
      </c>
      <c r="L10" s="18">
        <v>1742888931.95</v>
      </c>
      <c r="M10" s="18">
        <f>SUM(Tabla1[[#This Row],[0-30]:[SIN RADICAR]])</f>
        <v>7188398289.9099998</v>
      </c>
      <c r="N10" s="18">
        <v>348336641.02999997</v>
      </c>
      <c r="O10" s="18">
        <v>2507341995</v>
      </c>
      <c r="P10" s="18">
        <f>+Tabla1[[#This Row],[TOTAL CARTERA BRUTA]]-Tabla1[[#This Row],[ANTICIPOS POR APLICAR]]-Tabla1[[#This Row],[GIRO DIRECTO]]</f>
        <v>4332719653.8800001</v>
      </c>
    </row>
    <row r="11" spans="1:16" x14ac:dyDescent="0.25">
      <c r="A11" t="s">
        <v>133</v>
      </c>
      <c r="B11" s="15">
        <v>45747</v>
      </c>
      <c r="C11" t="s">
        <v>33</v>
      </c>
      <c r="D11" s="17">
        <v>800251440</v>
      </c>
      <c r="E11" t="s">
        <v>109</v>
      </c>
      <c r="F11" s="18">
        <v>1238264570</v>
      </c>
      <c r="G11" s="18">
        <v>307827590</v>
      </c>
      <c r="H11" s="18">
        <v>281687612</v>
      </c>
      <c r="I11" s="18">
        <v>1056782790</v>
      </c>
      <c r="J11" s="18">
        <v>1085219888</v>
      </c>
      <c r="K11" s="18">
        <v>152036966</v>
      </c>
      <c r="L11" s="18">
        <v>619238053</v>
      </c>
      <c r="M11" s="18">
        <f>SUM(Tabla1[[#This Row],[0-30]:[SIN RADICAR]])</f>
        <v>4741057469</v>
      </c>
      <c r="N11" s="18">
        <v>232680</v>
      </c>
      <c r="O11" s="18">
        <v>1192207421</v>
      </c>
      <c r="P11" s="18">
        <f>+Tabla1[[#This Row],[TOTAL CARTERA BRUTA]]-Tabla1[[#This Row],[ANTICIPOS POR APLICAR]]-Tabla1[[#This Row],[GIRO DIRECTO]]</f>
        <v>3548617368</v>
      </c>
    </row>
    <row r="12" spans="1:16" x14ac:dyDescent="0.25">
      <c r="A12" t="s">
        <v>133</v>
      </c>
      <c r="B12" s="15">
        <v>45747</v>
      </c>
      <c r="C12" t="s">
        <v>33</v>
      </c>
      <c r="D12" s="17">
        <v>805001157</v>
      </c>
      <c r="E12" t="s">
        <v>110</v>
      </c>
      <c r="F12" s="18">
        <v>5434115</v>
      </c>
      <c r="G12" s="18">
        <v>3297597</v>
      </c>
      <c r="H12" s="18">
        <v>296559</v>
      </c>
      <c r="I12" s="18">
        <v>115517</v>
      </c>
      <c r="J12" s="18">
        <v>5370023</v>
      </c>
      <c r="K12" s="18">
        <v>130620</v>
      </c>
      <c r="L12" s="18">
        <v>5079190</v>
      </c>
      <c r="M12" s="18">
        <f>SUM(Tabla1[[#This Row],[0-30]:[SIN RADICAR]])</f>
        <v>19723621</v>
      </c>
      <c r="N12" s="18">
        <v>0</v>
      </c>
      <c r="O12" s="18">
        <v>0</v>
      </c>
      <c r="P12" s="18">
        <f>+Tabla1[[#This Row],[TOTAL CARTERA BRUTA]]-Tabla1[[#This Row],[ANTICIPOS POR APLICAR]]-Tabla1[[#This Row],[GIRO DIRECTO]]</f>
        <v>19723621</v>
      </c>
    </row>
    <row r="13" spans="1:16" x14ac:dyDescent="0.25">
      <c r="A13" t="s">
        <v>133</v>
      </c>
      <c r="B13" s="15">
        <v>45747</v>
      </c>
      <c r="C13" t="s">
        <v>33</v>
      </c>
      <c r="D13" s="17">
        <v>806008394</v>
      </c>
      <c r="E13" t="s">
        <v>111</v>
      </c>
      <c r="F13" s="18">
        <v>15799517</v>
      </c>
      <c r="G13" s="18">
        <v>403400695</v>
      </c>
      <c r="H13" s="18">
        <v>12555505</v>
      </c>
      <c r="I13" s="18">
        <v>12029991.800000001</v>
      </c>
      <c r="J13" s="18">
        <v>9323153</v>
      </c>
      <c r="K13" s="18">
        <v>243148724.19</v>
      </c>
      <c r="L13" s="18">
        <v>589509969.99000001</v>
      </c>
      <c r="M13" s="18">
        <f>SUM(Tabla1[[#This Row],[0-30]:[SIN RADICAR]])</f>
        <v>1285767555.98</v>
      </c>
      <c r="N13" s="18">
        <v>74675925</v>
      </c>
      <c r="O13" s="18">
        <v>351912</v>
      </c>
      <c r="P13" s="18">
        <f>+Tabla1[[#This Row],[TOTAL CARTERA BRUTA]]-Tabla1[[#This Row],[ANTICIPOS POR APLICAR]]-Tabla1[[#This Row],[GIRO DIRECTO]]</f>
        <v>1210739718.98</v>
      </c>
    </row>
    <row r="14" spans="1:16" x14ac:dyDescent="0.25">
      <c r="A14" t="s">
        <v>133</v>
      </c>
      <c r="B14" s="15">
        <v>45747</v>
      </c>
      <c r="C14" t="s">
        <v>33</v>
      </c>
      <c r="D14" s="17">
        <v>809008362</v>
      </c>
      <c r="E14" t="s">
        <v>112</v>
      </c>
      <c r="F14" s="18">
        <v>54097021</v>
      </c>
      <c r="G14" s="18">
        <v>69009492</v>
      </c>
      <c r="H14" s="18">
        <v>39927223</v>
      </c>
      <c r="I14" s="18">
        <v>183317177</v>
      </c>
      <c r="J14" s="18">
        <v>833869577</v>
      </c>
      <c r="K14" s="18">
        <v>269695319</v>
      </c>
      <c r="L14" s="18">
        <v>52282884</v>
      </c>
      <c r="M14" s="18">
        <f>SUM(Tabla1[[#This Row],[0-30]:[SIN RADICAR]])</f>
        <v>1502198693</v>
      </c>
      <c r="N14" s="18">
        <v>0</v>
      </c>
      <c r="O14" s="18">
        <v>1614300</v>
      </c>
      <c r="P14" s="18">
        <f>+Tabla1[[#This Row],[TOTAL CARTERA BRUTA]]-Tabla1[[#This Row],[ANTICIPOS POR APLICAR]]-Tabla1[[#This Row],[GIRO DIRECTO]]</f>
        <v>1500584393</v>
      </c>
    </row>
    <row r="15" spans="1:16" x14ac:dyDescent="0.25">
      <c r="A15" t="s">
        <v>133</v>
      </c>
      <c r="B15" s="15">
        <v>45747</v>
      </c>
      <c r="C15" t="s">
        <v>33</v>
      </c>
      <c r="D15" s="17">
        <v>900935126</v>
      </c>
      <c r="E15" t="s">
        <v>113</v>
      </c>
      <c r="F15" s="18">
        <v>97440523</v>
      </c>
      <c r="G15" s="18">
        <v>77062800</v>
      </c>
      <c r="H15" s="18">
        <v>1860621</v>
      </c>
      <c r="I15" s="18">
        <v>25303137</v>
      </c>
      <c r="J15" s="18">
        <v>130419882</v>
      </c>
      <c r="K15" s="18">
        <v>340653189.91999996</v>
      </c>
      <c r="L15" s="18">
        <v>270431964.47000003</v>
      </c>
      <c r="M15" s="18">
        <f>SUM(Tabla1[[#This Row],[0-30]:[SIN RADICAR]])</f>
        <v>943172117.38999999</v>
      </c>
      <c r="N15" s="18">
        <v>0</v>
      </c>
      <c r="O15" s="18">
        <v>1772143</v>
      </c>
      <c r="P15" s="18">
        <f>+Tabla1[[#This Row],[TOTAL CARTERA BRUTA]]-Tabla1[[#This Row],[ANTICIPOS POR APLICAR]]-Tabla1[[#This Row],[GIRO DIRECTO]]</f>
        <v>941399974.38999999</v>
      </c>
    </row>
    <row r="16" spans="1:16" x14ac:dyDescent="0.25">
      <c r="A16" t="s">
        <v>133</v>
      </c>
      <c r="B16" s="15">
        <v>45747</v>
      </c>
      <c r="C16" t="s">
        <v>33</v>
      </c>
      <c r="D16" s="17">
        <v>817001773</v>
      </c>
      <c r="E16" t="s">
        <v>114</v>
      </c>
      <c r="F16" s="18">
        <v>0</v>
      </c>
      <c r="G16" s="18">
        <v>35637481</v>
      </c>
      <c r="H16" s="18">
        <v>0</v>
      </c>
      <c r="I16" s="18">
        <v>43788487</v>
      </c>
      <c r="J16" s="18">
        <v>96064738</v>
      </c>
      <c r="K16" s="18">
        <v>95625367.670000002</v>
      </c>
      <c r="L16" s="18">
        <v>24370147</v>
      </c>
      <c r="M16" s="18">
        <f>SUM(Tabla1[[#This Row],[0-30]:[SIN RADICAR]])</f>
        <v>295486220.67000002</v>
      </c>
      <c r="N16" s="18">
        <v>0</v>
      </c>
      <c r="O16" s="18">
        <v>0</v>
      </c>
      <c r="P16" s="18">
        <f>+Tabla1[[#This Row],[TOTAL CARTERA BRUTA]]-Tabla1[[#This Row],[ANTICIPOS POR APLICAR]]-Tabla1[[#This Row],[GIRO DIRECTO]]</f>
        <v>295486220.67000002</v>
      </c>
    </row>
    <row r="17" spans="1:16" x14ac:dyDescent="0.25">
      <c r="A17" t="s">
        <v>133</v>
      </c>
      <c r="B17" s="15">
        <v>45747</v>
      </c>
      <c r="C17" t="s">
        <v>33</v>
      </c>
      <c r="D17" s="17">
        <v>824001398</v>
      </c>
      <c r="E17" t="s">
        <v>115</v>
      </c>
      <c r="F17" s="18">
        <v>0</v>
      </c>
      <c r="G17" s="18">
        <v>14465094</v>
      </c>
      <c r="H17" s="18">
        <v>475200</v>
      </c>
      <c r="I17" s="18">
        <v>25315140</v>
      </c>
      <c r="J17" s="18">
        <v>43383281</v>
      </c>
      <c r="K17" s="18">
        <v>18829601</v>
      </c>
      <c r="L17" s="18">
        <v>65294041</v>
      </c>
      <c r="M17" s="18">
        <f>SUM(Tabla1[[#This Row],[0-30]:[SIN RADICAR]])</f>
        <v>167762357</v>
      </c>
      <c r="N17" s="18">
        <v>0</v>
      </c>
      <c r="O17" s="18">
        <v>10407089</v>
      </c>
      <c r="P17" s="18">
        <f>+Tabla1[[#This Row],[TOTAL CARTERA BRUTA]]-Tabla1[[#This Row],[ANTICIPOS POR APLICAR]]-Tabla1[[#This Row],[GIRO DIRECTO]]</f>
        <v>157355268</v>
      </c>
    </row>
    <row r="18" spans="1:16" x14ac:dyDescent="0.25">
      <c r="A18" t="s">
        <v>133</v>
      </c>
      <c r="B18" s="15">
        <v>45747</v>
      </c>
      <c r="C18" t="s">
        <v>33</v>
      </c>
      <c r="D18" s="17">
        <v>830003564</v>
      </c>
      <c r="E18" t="s">
        <v>116</v>
      </c>
      <c r="F18" s="18">
        <v>190755407</v>
      </c>
      <c r="G18" s="18">
        <v>1220559179</v>
      </c>
      <c r="H18" s="18">
        <v>1145671931.2</v>
      </c>
      <c r="I18" s="18">
        <v>1087641370</v>
      </c>
      <c r="J18" s="18">
        <v>178402932</v>
      </c>
      <c r="K18" s="18">
        <v>1600092954.3200002</v>
      </c>
      <c r="L18" s="18">
        <v>3699501070.3800001</v>
      </c>
      <c r="M18" s="18">
        <f>SUM(Tabla1[[#This Row],[0-30]:[SIN RADICAR]])</f>
        <v>9122624843.9000015</v>
      </c>
      <c r="N18" s="18">
        <v>681729904.39999998</v>
      </c>
      <c r="O18" s="18">
        <v>38365004.600000001</v>
      </c>
      <c r="P18" s="18">
        <f>+Tabla1[[#This Row],[TOTAL CARTERA BRUTA]]-Tabla1[[#This Row],[ANTICIPOS POR APLICAR]]-Tabla1[[#This Row],[GIRO DIRECTO]]</f>
        <v>8402529934.9000015</v>
      </c>
    </row>
    <row r="19" spans="1:16" x14ac:dyDescent="0.25">
      <c r="A19" t="s">
        <v>133</v>
      </c>
      <c r="B19" s="15">
        <v>45747</v>
      </c>
      <c r="C19" t="s">
        <v>33</v>
      </c>
      <c r="D19" s="17">
        <v>830113831</v>
      </c>
      <c r="E19" t="s">
        <v>117</v>
      </c>
      <c r="F19" s="18">
        <v>13922954</v>
      </c>
      <c r="G19" s="18">
        <v>1140500</v>
      </c>
      <c r="H19" s="18">
        <v>0</v>
      </c>
      <c r="I19" s="18">
        <v>3336448</v>
      </c>
      <c r="J19" s="18">
        <v>353600</v>
      </c>
      <c r="K19" s="18">
        <v>0</v>
      </c>
      <c r="L19" s="18">
        <v>12580522</v>
      </c>
      <c r="M19" s="18">
        <f>SUM(Tabla1[[#This Row],[0-30]:[SIN RADICAR]])</f>
        <v>31334024</v>
      </c>
      <c r="N19" s="18">
        <v>43298</v>
      </c>
      <c r="O19" s="18">
        <v>9065304</v>
      </c>
      <c r="P19" s="18">
        <f>+Tabla1[[#This Row],[TOTAL CARTERA BRUTA]]-Tabla1[[#This Row],[ANTICIPOS POR APLICAR]]-Tabla1[[#This Row],[GIRO DIRECTO]]</f>
        <v>22225422</v>
      </c>
    </row>
    <row r="20" spans="1:16" x14ac:dyDescent="0.25">
      <c r="A20" t="s">
        <v>133</v>
      </c>
      <c r="B20" s="15">
        <v>45747</v>
      </c>
      <c r="C20" t="s">
        <v>33</v>
      </c>
      <c r="D20" s="17">
        <v>837000084</v>
      </c>
      <c r="E20" t="s">
        <v>118</v>
      </c>
      <c r="F20" s="18">
        <v>0</v>
      </c>
      <c r="G20" s="18">
        <v>1563817</v>
      </c>
      <c r="H20" s="18">
        <v>17232235</v>
      </c>
      <c r="I20" s="18">
        <v>200000</v>
      </c>
      <c r="J20" s="18">
        <v>60000</v>
      </c>
      <c r="K20" s="18">
        <v>146824418</v>
      </c>
      <c r="L20" s="18">
        <v>21047142</v>
      </c>
      <c r="M20" s="18">
        <f>SUM(Tabla1[[#This Row],[0-30]:[SIN RADICAR]])</f>
        <v>186927612</v>
      </c>
      <c r="N20" s="18">
        <v>19919835</v>
      </c>
      <c r="O20" s="18">
        <v>0</v>
      </c>
      <c r="P20" s="18">
        <f>+Tabla1[[#This Row],[TOTAL CARTERA BRUTA]]-Tabla1[[#This Row],[ANTICIPOS POR APLICAR]]-Tabla1[[#This Row],[GIRO DIRECTO]]</f>
        <v>167007777</v>
      </c>
    </row>
    <row r="21" spans="1:16" x14ac:dyDescent="0.25">
      <c r="A21" t="s">
        <v>133</v>
      </c>
      <c r="B21" s="15">
        <v>45747</v>
      </c>
      <c r="C21" t="s">
        <v>33</v>
      </c>
      <c r="D21" s="17">
        <v>839000495</v>
      </c>
      <c r="E21" t="s">
        <v>119</v>
      </c>
      <c r="F21" s="18">
        <v>8482754</v>
      </c>
      <c r="G21" s="18">
        <v>0</v>
      </c>
      <c r="H21" s="18">
        <v>0</v>
      </c>
      <c r="I21" s="18">
        <v>14259748</v>
      </c>
      <c r="J21" s="18">
        <v>60000</v>
      </c>
      <c r="K21" s="18">
        <v>7026824</v>
      </c>
      <c r="L21" s="18">
        <v>14981114</v>
      </c>
      <c r="M21" s="18">
        <f>SUM(Tabla1[[#This Row],[0-30]:[SIN RADICAR]])</f>
        <v>44810440</v>
      </c>
      <c r="N21" s="18">
        <v>380333.5</v>
      </c>
      <c r="O21" s="18">
        <v>0</v>
      </c>
      <c r="P21" s="18">
        <f>+Tabla1[[#This Row],[TOTAL CARTERA BRUTA]]-Tabla1[[#This Row],[ANTICIPOS POR APLICAR]]-Tabla1[[#This Row],[GIRO DIRECTO]]</f>
        <v>44430106.5</v>
      </c>
    </row>
    <row r="22" spans="1:16" x14ac:dyDescent="0.25">
      <c r="A22" t="s">
        <v>133</v>
      </c>
      <c r="B22" s="15">
        <v>45747</v>
      </c>
      <c r="C22" t="s">
        <v>33</v>
      </c>
      <c r="D22" s="17">
        <v>860066942</v>
      </c>
      <c r="E22" t="s">
        <v>120</v>
      </c>
      <c r="F22" s="18">
        <v>102184390</v>
      </c>
      <c r="G22" s="18">
        <v>495201509</v>
      </c>
      <c r="H22" s="18">
        <v>184231996</v>
      </c>
      <c r="I22" s="18">
        <v>282178047</v>
      </c>
      <c r="J22" s="18">
        <v>12622437</v>
      </c>
      <c r="K22" s="18">
        <v>34015692</v>
      </c>
      <c r="L22" s="18">
        <v>595439693</v>
      </c>
      <c r="M22" s="18">
        <f>SUM(Tabla1[[#This Row],[0-30]:[SIN RADICAR]])</f>
        <v>1705873764</v>
      </c>
      <c r="N22" s="18">
        <v>0</v>
      </c>
      <c r="O22" s="18">
        <v>450883965.51999998</v>
      </c>
      <c r="P22" s="18">
        <f>+Tabla1[[#This Row],[TOTAL CARTERA BRUTA]]-Tabla1[[#This Row],[ANTICIPOS POR APLICAR]]-Tabla1[[#This Row],[GIRO DIRECTO]]</f>
        <v>1254989798.48</v>
      </c>
    </row>
    <row r="23" spans="1:16" x14ac:dyDescent="0.25">
      <c r="A23" t="s">
        <v>133</v>
      </c>
      <c r="B23" s="15">
        <v>45747</v>
      </c>
      <c r="C23" t="s">
        <v>33</v>
      </c>
      <c r="D23" s="17">
        <v>890102044</v>
      </c>
      <c r="E23" t="s">
        <v>121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791618621.38</v>
      </c>
      <c r="L23" s="18">
        <v>0</v>
      </c>
      <c r="M23" s="18">
        <f>SUM(Tabla1[[#This Row],[0-30]:[SIN RADICAR]])</f>
        <v>791618621.38</v>
      </c>
      <c r="N23" s="18">
        <v>0</v>
      </c>
      <c r="O23" s="18">
        <v>0</v>
      </c>
      <c r="P23" s="18">
        <f>+Tabla1[[#This Row],[TOTAL CARTERA BRUTA]]-Tabla1[[#This Row],[ANTICIPOS POR APLICAR]]-Tabla1[[#This Row],[GIRO DIRECTO]]</f>
        <v>791618621.38</v>
      </c>
    </row>
    <row r="24" spans="1:16" x14ac:dyDescent="0.25">
      <c r="A24" t="s">
        <v>133</v>
      </c>
      <c r="B24" s="15">
        <v>45747</v>
      </c>
      <c r="C24" t="s">
        <v>33</v>
      </c>
      <c r="D24" s="17">
        <v>901543211</v>
      </c>
      <c r="E24" t="s">
        <v>122</v>
      </c>
      <c r="F24" s="18">
        <v>421326508</v>
      </c>
      <c r="G24" s="18">
        <v>127760110</v>
      </c>
      <c r="H24" s="18">
        <v>82517694</v>
      </c>
      <c r="I24" s="18">
        <v>1027004290</v>
      </c>
      <c r="J24" s="18">
        <v>2011482099</v>
      </c>
      <c r="K24" s="18">
        <v>2082071041.6800001</v>
      </c>
      <c r="L24" s="18">
        <v>454629186.61000001</v>
      </c>
      <c r="M24" s="18">
        <f>SUM(Tabla1[[#This Row],[0-30]:[SIN RADICAR]])</f>
        <v>6206790929.29</v>
      </c>
      <c r="N24" s="18">
        <v>0</v>
      </c>
      <c r="O24" s="18">
        <v>15613097</v>
      </c>
      <c r="P24" s="18">
        <f>+Tabla1[[#This Row],[TOTAL CARTERA BRUTA]]-Tabla1[[#This Row],[ANTICIPOS POR APLICAR]]-Tabla1[[#This Row],[GIRO DIRECTO]]</f>
        <v>6191177832.29</v>
      </c>
    </row>
    <row r="25" spans="1:16" x14ac:dyDescent="0.25">
      <c r="A25" t="s">
        <v>133</v>
      </c>
      <c r="B25" s="15">
        <v>45747</v>
      </c>
      <c r="C25" t="s">
        <v>33</v>
      </c>
      <c r="D25" s="17">
        <v>890303093</v>
      </c>
      <c r="E25" t="s">
        <v>123</v>
      </c>
      <c r="F25" s="18">
        <v>216369</v>
      </c>
      <c r="G25" s="18">
        <v>208200</v>
      </c>
      <c r="H25" s="18">
        <v>819280</v>
      </c>
      <c r="I25" s="18">
        <v>0</v>
      </c>
      <c r="J25" s="18">
        <v>11185777</v>
      </c>
      <c r="K25" s="18">
        <v>229900</v>
      </c>
      <c r="L25" s="18">
        <v>78100</v>
      </c>
      <c r="M25" s="18">
        <f>SUM(Tabla1[[#This Row],[0-30]:[SIN RADICAR]])</f>
        <v>12737626</v>
      </c>
      <c r="N25" s="18">
        <v>179419</v>
      </c>
      <c r="O25" s="18">
        <v>0</v>
      </c>
      <c r="P25" s="18">
        <f>+Tabla1[[#This Row],[TOTAL CARTERA BRUTA]]-Tabla1[[#This Row],[ANTICIPOS POR APLICAR]]-Tabla1[[#This Row],[GIRO DIRECTO]]</f>
        <v>12558207</v>
      </c>
    </row>
    <row r="26" spans="1:16" x14ac:dyDescent="0.25">
      <c r="A26" t="s">
        <v>133</v>
      </c>
      <c r="B26" s="15">
        <v>45747</v>
      </c>
      <c r="C26" t="s">
        <v>33</v>
      </c>
      <c r="D26" s="17">
        <v>890500675</v>
      </c>
      <c r="E26" t="s">
        <v>124</v>
      </c>
      <c r="F26" s="18">
        <v>3496733</v>
      </c>
      <c r="G26" s="18">
        <v>5176652</v>
      </c>
      <c r="H26" s="18">
        <v>1667174</v>
      </c>
      <c r="I26" s="18">
        <v>525600</v>
      </c>
      <c r="J26" s="18">
        <v>9304300</v>
      </c>
      <c r="K26" s="18">
        <v>24067290.629999999</v>
      </c>
      <c r="L26" s="18">
        <v>5531567</v>
      </c>
      <c r="M26" s="18">
        <f>SUM(Tabla1[[#This Row],[0-30]:[SIN RADICAR]])</f>
        <v>49769316.629999995</v>
      </c>
      <c r="N26" s="18">
        <v>230263</v>
      </c>
      <c r="O26" s="18">
        <v>0</v>
      </c>
      <c r="P26" s="18">
        <f>+Tabla1[[#This Row],[TOTAL CARTERA BRUTA]]-Tabla1[[#This Row],[ANTICIPOS POR APLICAR]]-Tabla1[[#This Row],[GIRO DIRECTO]]</f>
        <v>49539053.629999995</v>
      </c>
    </row>
    <row r="27" spans="1:16" x14ac:dyDescent="0.25">
      <c r="A27" t="s">
        <v>133</v>
      </c>
      <c r="B27" s="15">
        <v>45747</v>
      </c>
      <c r="C27" t="s">
        <v>33</v>
      </c>
      <c r="D27" s="17">
        <v>891600091</v>
      </c>
      <c r="E27" t="s">
        <v>125</v>
      </c>
      <c r="F27" s="18">
        <v>1408150</v>
      </c>
      <c r="G27" s="18">
        <v>1040660</v>
      </c>
      <c r="H27" s="18">
        <v>0</v>
      </c>
      <c r="I27" s="18">
        <v>0</v>
      </c>
      <c r="J27" s="18">
        <v>0</v>
      </c>
      <c r="K27" s="18">
        <v>75732210</v>
      </c>
      <c r="L27" s="18">
        <v>26655194</v>
      </c>
      <c r="M27" s="18">
        <f>SUM(Tabla1[[#This Row],[0-30]:[SIN RADICAR]])</f>
        <v>104836214</v>
      </c>
      <c r="N27" s="18">
        <v>0</v>
      </c>
      <c r="O27" s="18">
        <v>98800</v>
      </c>
      <c r="P27" s="18">
        <f>+Tabla1[[#This Row],[TOTAL CARTERA BRUTA]]-Tabla1[[#This Row],[ANTICIPOS POR APLICAR]]-Tabla1[[#This Row],[GIRO DIRECTO]]</f>
        <v>104737414</v>
      </c>
    </row>
    <row r="28" spans="1:16" x14ac:dyDescent="0.25">
      <c r="A28" t="s">
        <v>133</v>
      </c>
      <c r="B28" s="15">
        <v>45747</v>
      </c>
      <c r="C28" t="s">
        <v>33</v>
      </c>
      <c r="D28" s="17">
        <v>891856000</v>
      </c>
      <c r="E28" t="s">
        <v>126</v>
      </c>
      <c r="F28" s="18">
        <v>295739961</v>
      </c>
      <c r="G28" s="18">
        <v>485037958</v>
      </c>
      <c r="H28" s="18">
        <v>367852786</v>
      </c>
      <c r="I28" s="18">
        <v>381830624</v>
      </c>
      <c r="J28" s="18">
        <v>975361801</v>
      </c>
      <c r="K28" s="18">
        <v>812997684</v>
      </c>
      <c r="L28" s="18">
        <v>242055055.09</v>
      </c>
      <c r="M28" s="18">
        <f>SUM(Tabla1[[#This Row],[0-30]:[SIN RADICAR]])</f>
        <v>3560875869.0900002</v>
      </c>
      <c r="N28" s="18">
        <v>0</v>
      </c>
      <c r="O28" s="18">
        <v>300018259</v>
      </c>
      <c r="P28" s="18">
        <f>+Tabla1[[#This Row],[TOTAL CARTERA BRUTA]]-Tabla1[[#This Row],[ANTICIPOS POR APLICAR]]-Tabla1[[#This Row],[GIRO DIRECTO]]</f>
        <v>3260857610.0900002</v>
      </c>
    </row>
    <row r="29" spans="1:16" x14ac:dyDescent="0.25">
      <c r="A29" t="s">
        <v>133</v>
      </c>
      <c r="B29" s="15">
        <v>45747</v>
      </c>
      <c r="C29" t="s">
        <v>33</v>
      </c>
      <c r="D29" s="17">
        <v>892200015</v>
      </c>
      <c r="E29" t="s">
        <v>127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87613113.400000006</v>
      </c>
      <c r="L29" s="18">
        <v>0</v>
      </c>
      <c r="M29" s="18">
        <f>SUM(Tabla1[[#This Row],[0-30]:[SIN RADICAR]])</f>
        <v>87613113.400000006</v>
      </c>
      <c r="N29" s="18">
        <v>0</v>
      </c>
      <c r="O29" s="18">
        <v>0</v>
      </c>
      <c r="P29" s="18">
        <f>+Tabla1[[#This Row],[TOTAL CARTERA BRUTA]]-Tabla1[[#This Row],[ANTICIPOS POR APLICAR]]-Tabla1[[#This Row],[GIRO DIRECTO]]</f>
        <v>87613113.400000006</v>
      </c>
    </row>
    <row r="30" spans="1:16" x14ac:dyDescent="0.25">
      <c r="A30" t="s">
        <v>133</v>
      </c>
      <c r="B30" s="15">
        <v>45747</v>
      </c>
      <c r="C30" t="s">
        <v>33</v>
      </c>
      <c r="D30" s="17">
        <v>900156264</v>
      </c>
      <c r="E30" t="s">
        <v>128</v>
      </c>
      <c r="F30" s="18">
        <v>671216749</v>
      </c>
      <c r="G30" s="18">
        <v>731963498</v>
      </c>
      <c r="H30" s="18">
        <v>1209100645</v>
      </c>
      <c r="I30" s="18">
        <v>3098848240</v>
      </c>
      <c r="J30" s="18">
        <v>4829149046</v>
      </c>
      <c r="K30" s="18">
        <v>3013225550</v>
      </c>
      <c r="L30" s="18">
        <v>2262527765.3200002</v>
      </c>
      <c r="M30" s="18">
        <f>SUM(Tabla1[[#This Row],[0-30]:[SIN RADICAR]])</f>
        <v>15816031493.32</v>
      </c>
      <c r="N30" s="18">
        <v>1540805924</v>
      </c>
      <c r="O30" s="18">
        <v>7098822133</v>
      </c>
      <c r="P30" s="18">
        <f>+Tabla1[[#This Row],[TOTAL CARTERA BRUTA]]-Tabla1[[#This Row],[ANTICIPOS POR APLICAR]]-Tabla1[[#This Row],[GIRO DIRECTO]]</f>
        <v>7176403436.3199997</v>
      </c>
    </row>
    <row r="31" spans="1:16" x14ac:dyDescent="0.25">
      <c r="A31" t="s">
        <v>133</v>
      </c>
      <c r="B31" s="15">
        <v>45747</v>
      </c>
      <c r="C31" t="s">
        <v>33</v>
      </c>
      <c r="D31" s="17">
        <v>900298372</v>
      </c>
      <c r="E31" t="s">
        <v>129</v>
      </c>
      <c r="F31" s="18">
        <v>1765272030</v>
      </c>
      <c r="G31" s="18">
        <v>2186395557.1999998</v>
      </c>
      <c r="H31" s="18">
        <v>1996517441.3</v>
      </c>
      <c r="I31" s="18">
        <v>3641314959.8400002</v>
      </c>
      <c r="J31" s="18">
        <v>3779447023.1300001</v>
      </c>
      <c r="K31" s="18">
        <v>893413425.31999993</v>
      </c>
      <c r="L31" s="18">
        <v>23634827009.789799</v>
      </c>
      <c r="M31" s="18">
        <f>SUM(Tabla1[[#This Row],[0-30]:[SIN RADICAR]])</f>
        <v>37897187446.579803</v>
      </c>
      <c r="N31" s="18">
        <v>0</v>
      </c>
      <c r="O31" s="18">
        <v>12061717927</v>
      </c>
      <c r="P31" s="18">
        <f>+Tabla1[[#This Row],[TOTAL CARTERA BRUTA]]-Tabla1[[#This Row],[ANTICIPOS POR APLICAR]]-Tabla1[[#This Row],[GIRO DIRECTO]]</f>
        <v>25835469519.579803</v>
      </c>
    </row>
    <row r="32" spans="1:16" x14ac:dyDescent="0.25">
      <c r="A32" t="s">
        <v>133</v>
      </c>
      <c r="B32" s="15">
        <v>45747</v>
      </c>
      <c r="C32" t="s">
        <v>33</v>
      </c>
      <c r="D32" s="17">
        <v>900604350</v>
      </c>
      <c r="E32" t="s">
        <v>130</v>
      </c>
      <c r="F32" s="18">
        <v>71444564</v>
      </c>
      <c r="G32" s="18">
        <v>113488381</v>
      </c>
      <c r="H32" s="18">
        <v>106372976</v>
      </c>
      <c r="I32" s="18">
        <v>168623616</v>
      </c>
      <c r="J32" s="18">
        <v>62631163</v>
      </c>
      <c r="K32" s="18">
        <v>215632188</v>
      </c>
      <c r="L32" s="18">
        <v>46920466.640000001</v>
      </c>
      <c r="M32" s="18">
        <f>SUM(Tabla1[[#This Row],[0-30]:[SIN RADICAR]])</f>
        <v>785113354.63999999</v>
      </c>
      <c r="N32" s="18">
        <v>15147798.68</v>
      </c>
      <c r="O32" s="18">
        <v>3298257.74</v>
      </c>
      <c r="P32" s="18">
        <f>+Tabla1[[#This Row],[TOTAL CARTERA BRUTA]]-Tabla1[[#This Row],[ANTICIPOS POR APLICAR]]-Tabla1[[#This Row],[GIRO DIRECTO]]</f>
        <v>766667298.22000003</v>
      </c>
    </row>
    <row r="33" spans="1:16" x14ac:dyDescent="0.25">
      <c r="A33" t="s">
        <v>133</v>
      </c>
      <c r="B33" s="15">
        <v>45747</v>
      </c>
      <c r="C33" t="s">
        <v>33</v>
      </c>
      <c r="D33" s="17">
        <v>901021565</v>
      </c>
      <c r="E33" t="s">
        <v>131</v>
      </c>
      <c r="F33" s="18">
        <v>44858745</v>
      </c>
      <c r="G33" s="18">
        <v>0</v>
      </c>
      <c r="H33" s="18">
        <v>4820409</v>
      </c>
      <c r="I33" s="18">
        <v>53238855</v>
      </c>
      <c r="J33" s="18">
        <v>184791585</v>
      </c>
      <c r="K33" s="18">
        <v>404454935</v>
      </c>
      <c r="L33" s="18">
        <v>75368763.030000001</v>
      </c>
      <c r="M33" s="18">
        <f>SUM(Tabla1[[#This Row],[0-30]:[SIN RADICAR]])</f>
        <v>767533292.02999997</v>
      </c>
      <c r="N33" s="18">
        <v>0</v>
      </c>
      <c r="O33" s="18">
        <v>94757342</v>
      </c>
      <c r="P33" s="18">
        <f>+Tabla1[[#This Row],[TOTAL CARTERA BRUTA]]-Tabla1[[#This Row],[ANTICIPOS POR APLICAR]]-Tabla1[[#This Row],[GIRO DIRECTO]]</f>
        <v>672775950.02999997</v>
      </c>
    </row>
    <row r="34" spans="1:16" x14ac:dyDescent="0.25">
      <c r="A34" t="s">
        <v>133</v>
      </c>
      <c r="B34" s="15">
        <v>45747</v>
      </c>
      <c r="C34" t="s">
        <v>33</v>
      </c>
      <c r="D34" s="17">
        <v>901543761</v>
      </c>
      <c r="E34" t="s">
        <v>132</v>
      </c>
      <c r="F34" s="18">
        <v>0</v>
      </c>
      <c r="G34" s="18">
        <v>0</v>
      </c>
      <c r="H34" s="18">
        <v>0</v>
      </c>
      <c r="I34" s="18">
        <v>15375561</v>
      </c>
      <c r="J34" s="18">
        <v>1235736</v>
      </c>
      <c r="K34" s="18">
        <v>6184170</v>
      </c>
      <c r="L34" s="18">
        <v>114835639.34999999</v>
      </c>
      <c r="M34" s="18">
        <f>SUM(Tabla1[[#This Row],[0-30]:[SIN RADICAR]])</f>
        <v>137631106.34999999</v>
      </c>
      <c r="N34" s="18">
        <v>5280452</v>
      </c>
      <c r="O34" s="18">
        <v>1932946</v>
      </c>
      <c r="P34" s="18">
        <f>+Tabla1[[#This Row],[TOTAL CARTERA BRUTA]]-Tabla1[[#This Row],[ANTICIPOS POR APLICAR]]-Tabla1[[#This Row],[GIRO DIRECTO]]</f>
        <v>130417708.34999999</v>
      </c>
    </row>
    <row r="35" spans="1:16" x14ac:dyDescent="0.25">
      <c r="A35" t="s">
        <v>133</v>
      </c>
      <c r="B35" s="15">
        <v>45747</v>
      </c>
      <c r="C35" t="s">
        <v>23</v>
      </c>
      <c r="D35">
        <v>800088702</v>
      </c>
      <c r="E35" t="s">
        <v>105</v>
      </c>
      <c r="F35" s="18">
        <v>116866786</v>
      </c>
      <c r="G35" s="18">
        <v>80980029</v>
      </c>
      <c r="H35" s="18">
        <v>12706093</v>
      </c>
      <c r="I35" s="18">
        <v>18562165</v>
      </c>
      <c r="J35" s="18">
        <v>40956370</v>
      </c>
      <c r="K35" s="18">
        <v>43964140.100000001</v>
      </c>
      <c r="L35" s="18">
        <v>152665935</v>
      </c>
      <c r="M35" s="18">
        <f>SUM(Tabla1[[#This Row],[0-30]:[SIN RADICAR]])</f>
        <v>466701518.10000002</v>
      </c>
      <c r="N35" s="18">
        <v>6514038</v>
      </c>
      <c r="O35" s="18">
        <v>0</v>
      </c>
      <c r="P35" s="18">
        <f>+Tabla1[[#This Row],[TOTAL CARTERA BRUTA]]-Tabla1[[#This Row],[ANTICIPOS POR APLICAR]]-Tabla1[[#This Row],[GIRO DIRECTO]]</f>
        <v>460187480.10000002</v>
      </c>
    </row>
    <row r="36" spans="1:16" x14ac:dyDescent="0.25">
      <c r="A36" t="s">
        <v>133</v>
      </c>
      <c r="B36" s="15">
        <v>45747</v>
      </c>
      <c r="C36" t="s">
        <v>23</v>
      </c>
      <c r="D36">
        <v>800130907</v>
      </c>
      <c r="E36" t="s">
        <v>106</v>
      </c>
      <c r="F36" s="18">
        <v>0</v>
      </c>
      <c r="G36" s="18">
        <v>340747910</v>
      </c>
      <c r="H36" s="18">
        <v>81323439</v>
      </c>
      <c r="I36" s="18">
        <v>374365839</v>
      </c>
      <c r="J36" s="18">
        <v>250725303</v>
      </c>
      <c r="K36" s="18">
        <v>206299524</v>
      </c>
      <c r="L36" s="18">
        <v>1745072400.5699999</v>
      </c>
      <c r="M36" s="18">
        <f>SUM(Tabla1[[#This Row],[0-30]:[SIN RADICAR]])</f>
        <v>2998534415.5699997</v>
      </c>
      <c r="N36" s="18">
        <v>292432187</v>
      </c>
      <c r="O36" s="18">
        <v>0</v>
      </c>
      <c r="P36" s="18">
        <f>+Tabla1[[#This Row],[TOTAL CARTERA BRUTA]]-Tabla1[[#This Row],[ANTICIPOS POR APLICAR]]-Tabla1[[#This Row],[GIRO DIRECTO]]</f>
        <v>2706102228.5699997</v>
      </c>
    </row>
    <row r="37" spans="1:16" x14ac:dyDescent="0.25">
      <c r="A37" t="s">
        <v>133</v>
      </c>
      <c r="B37" s="15">
        <v>45747</v>
      </c>
      <c r="C37" t="s">
        <v>23</v>
      </c>
      <c r="D37">
        <v>900226715</v>
      </c>
      <c r="E37" t="s">
        <v>107</v>
      </c>
      <c r="F37" s="18">
        <v>15531089</v>
      </c>
      <c r="G37" s="18">
        <v>130163358</v>
      </c>
      <c r="H37" s="18">
        <v>352798190</v>
      </c>
      <c r="I37" s="18">
        <v>126738840</v>
      </c>
      <c r="J37" s="18">
        <v>60399170</v>
      </c>
      <c r="K37" s="18">
        <v>14027020</v>
      </c>
      <c r="L37" s="18">
        <v>53063501</v>
      </c>
      <c r="M37" s="18">
        <f>SUM(Tabla1[[#This Row],[0-30]:[SIN RADICAR]])</f>
        <v>752721168</v>
      </c>
      <c r="N37" s="18">
        <v>0</v>
      </c>
      <c r="O37" s="18">
        <v>0</v>
      </c>
      <c r="P37" s="18">
        <f>+Tabla1[[#This Row],[TOTAL CARTERA BRUTA]]-Tabla1[[#This Row],[ANTICIPOS POR APLICAR]]-Tabla1[[#This Row],[GIRO DIRECTO]]</f>
        <v>752721168</v>
      </c>
    </row>
    <row r="38" spans="1:16" x14ac:dyDescent="0.25">
      <c r="A38" t="s">
        <v>133</v>
      </c>
      <c r="B38" s="15">
        <v>45747</v>
      </c>
      <c r="C38" t="s">
        <v>23</v>
      </c>
      <c r="D38">
        <v>800251440</v>
      </c>
      <c r="E38" t="s">
        <v>109</v>
      </c>
      <c r="F38" s="18">
        <v>182423215</v>
      </c>
      <c r="G38" s="18">
        <v>359000933</v>
      </c>
      <c r="H38" s="18">
        <v>135626214</v>
      </c>
      <c r="I38" s="18">
        <v>725002026</v>
      </c>
      <c r="J38" s="18">
        <v>762426072</v>
      </c>
      <c r="K38" s="18">
        <v>130036692</v>
      </c>
      <c r="L38" s="18">
        <v>243017165</v>
      </c>
      <c r="M38" s="18">
        <f>SUM(Tabla1[[#This Row],[0-30]:[SIN RADICAR]])</f>
        <v>2537532317</v>
      </c>
      <c r="N38" s="18">
        <v>1991540198</v>
      </c>
      <c r="O38" s="18">
        <v>0</v>
      </c>
      <c r="P38" s="18">
        <f>+Tabla1[[#This Row],[TOTAL CARTERA BRUTA]]-Tabla1[[#This Row],[ANTICIPOS POR APLICAR]]-Tabla1[[#This Row],[GIRO DIRECTO]]</f>
        <v>545992119</v>
      </c>
    </row>
    <row r="39" spans="1:16" x14ac:dyDescent="0.25">
      <c r="A39" t="s">
        <v>133</v>
      </c>
      <c r="B39" s="15">
        <v>45747</v>
      </c>
      <c r="C39" t="s">
        <v>23</v>
      </c>
      <c r="D39">
        <v>805001157</v>
      </c>
      <c r="E39" t="s">
        <v>110</v>
      </c>
      <c r="F39" s="18">
        <v>0</v>
      </c>
      <c r="G39" s="18">
        <v>956447</v>
      </c>
      <c r="H39" s="18">
        <v>5939317</v>
      </c>
      <c r="I39" s="18">
        <v>1243834</v>
      </c>
      <c r="J39" s="18">
        <v>784310</v>
      </c>
      <c r="K39" s="18">
        <v>466643</v>
      </c>
      <c r="L39" s="18">
        <v>374600</v>
      </c>
      <c r="M39" s="18">
        <f>SUM(Tabla1[[#This Row],[0-30]:[SIN RADICAR]])</f>
        <v>9765151</v>
      </c>
      <c r="N39" s="18">
        <v>3563756</v>
      </c>
      <c r="O39" s="18">
        <v>0</v>
      </c>
      <c r="P39" s="18">
        <f>+Tabla1[[#This Row],[TOTAL CARTERA BRUTA]]-Tabla1[[#This Row],[ANTICIPOS POR APLICAR]]-Tabla1[[#This Row],[GIRO DIRECTO]]</f>
        <v>6201395</v>
      </c>
    </row>
    <row r="40" spans="1:16" x14ac:dyDescent="0.25">
      <c r="A40" t="s">
        <v>133</v>
      </c>
      <c r="B40" s="15">
        <v>45747</v>
      </c>
      <c r="C40" t="s">
        <v>23</v>
      </c>
      <c r="D40">
        <v>806008394</v>
      </c>
      <c r="E40" t="s">
        <v>111</v>
      </c>
      <c r="F40" s="18">
        <v>0</v>
      </c>
      <c r="G40" s="18">
        <v>98225208</v>
      </c>
      <c r="H40" s="18">
        <v>8189558</v>
      </c>
      <c r="I40" s="18">
        <v>58452259</v>
      </c>
      <c r="J40" s="18">
        <v>120000</v>
      </c>
      <c r="K40" s="18">
        <v>28745009</v>
      </c>
      <c r="L40" s="18">
        <v>23123123</v>
      </c>
      <c r="M40" s="18">
        <f>SUM(Tabla1[[#This Row],[0-30]:[SIN RADICAR]])</f>
        <v>216855157</v>
      </c>
      <c r="N40" s="18">
        <v>0</v>
      </c>
      <c r="O40" s="18">
        <v>0</v>
      </c>
      <c r="P40" s="18">
        <f>+Tabla1[[#This Row],[TOTAL CARTERA BRUTA]]-Tabla1[[#This Row],[ANTICIPOS POR APLICAR]]-Tabla1[[#This Row],[GIRO DIRECTO]]</f>
        <v>216855157</v>
      </c>
    </row>
    <row r="41" spans="1:16" x14ac:dyDescent="0.25">
      <c r="A41" t="s">
        <v>133</v>
      </c>
      <c r="B41" s="15">
        <v>45747</v>
      </c>
      <c r="C41" t="s">
        <v>23</v>
      </c>
      <c r="D41">
        <v>900935126</v>
      </c>
      <c r="E41" t="s">
        <v>113</v>
      </c>
      <c r="F41" s="18">
        <v>1880837</v>
      </c>
      <c r="G41" s="18">
        <v>742623</v>
      </c>
      <c r="H41" s="18">
        <v>1062300</v>
      </c>
      <c r="I41" s="18">
        <v>924183</v>
      </c>
      <c r="J41" s="18">
        <v>0</v>
      </c>
      <c r="K41" s="18">
        <v>2967852.45</v>
      </c>
      <c r="L41" s="18">
        <v>445612</v>
      </c>
      <c r="M41" s="18">
        <f>SUM(Tabla1[[#This Row],[0-30]:[SIN RADICAR]])</f>
        <v>8023407.4500000002</v>
      </c>
      <c r="N41" s="18">
        <v>0</v>
      </c>
      <c r="O41" s="18">
        <v>0</v>
      </c>
      <c r="P41" s="18">
        <f>+Tabla1[[#This Row],[TOTAL CARTERA BRUTA]]-Tabla1[[#This Row],[ANTICIPOS POR APLICAR]]-Tabla1[[#This Row],[GIRO DIRECTO]]</f>
        <v>8023407.4500000002</v>
      </c>
    </row>
    <row r="42" spans="1:16" x14ac:dyDescent="0.25">
      <c r="A42" t="s">
        <v>133</v>
      </c>
      <c r="B42" s="15">
        <v>45747</v>
      </c>
      <c r="C42" t="s">
        <v>23</v>
      </c>
      <c r="D42">
        <v>817001773</v>
      </c>
      <c r="E42" t="s">
        <v>114</v>
      </c>
      <c r="F42" s="18">
        <v>0</v>
      </c>
      <c r="G42" s="18">
        <v>6164894</v>
      </c>
      <c r="H42" s="18">
        <v>0</v>
      </c>
      <c r="I42" s="18">
        <v>0</v>
      </c>
      <c r="J42" s="18">
        <v>0</v>
      </c>
      <c r="K42" s="18">
        <v>66010</v>
      </c>
      <c r="L42" s="18">
        <v>109300</v>
      </c>
      <c r="M42" s="18">
        <f>SUM(Tabla1[[#This Row],[0-30]:[SIN RADICAR]])</f>
        <v>6340204</v>
      </c>
      <c r="N42" s="18">
        <v>0</v>
      </c>
      <c r="O42" s="18">
        <v>0</v>
      </c>
      <c r="P42" s="18">
        <f>+Tabla1[[#This Row],[TOTAL CARTERA BRUTA]]-Tabla1[[#This Row],[ANTICIPOS POR APLICAR]]-Tabla1[[#This Row],[GIRO DIRECTO]]</f>
        <v>6340204</v>
      </c>
    </row>
    <row r="43" spans="1:16" x14ac:dyDescent="0.25">
      <c r="A43" t="s">
        <v>133</v>
      </c>
      <c r="B43" s="15">
        <v>45747</v>
      </c>
      <c r="C43" t="s">
        <v>23</v>
      </c>
      <c r="D43">
        <v>830003564</v>
      </c>
      <c r="E43" t="s">
        <v>116</v>
      </c>
      <c r="F43" s="18">
        <v>204374313</v>
      </c>
      <c r="G43" s="18">
        <v>1169091040</v>
      </c>
      <c r="H43" s="18">
        <v>2661302632</v>
      </c>
      <c r="I43" s="18">
        <v>2163049229</v>
      </c>
      <c r="J43" s="18">
        <v>762178978</v>
      </c>
      <c r="K43" s="18">
        <v>1572524241.1399999</v>
      </c>
      <c r="L43" s="18">
        <v>2461058608.52</v>
      </c>
      <c r="M43" s="18">
        <f>SUM(Tabla1[[#This Row],[0-30]:[SIN RADICAR]])</f>
        <v>10993579041.66</v>
      </c>
      <c r="N43" s="18">
        <v>1174099561.8299999</v>
      </c>
      <c r="O43" s="18">
        <v>0</v>
      </c>
      <c r="P43" s="18">
        <f>+Tabla1[[#This Row],[TOTAL CARTERA BRUTA]]-Tabla1[[#This Row],[ANTICIPOS POR APLICAR]]-Tabla1[[#This Row],[GIRO DIRECTO]]</f>
        <v>9819479479.8299999</v>
      </c>
    </row>
    <row r="44" spans="1:16" x14ac:dyDescent="0.25">
      <c r="A44" t="s">
        <v>133</v>
      </c>
      <c r="B44" s="15">
        <v>45747</v>
      </c>
      <c r="C44" t="s">
        <v>23</v>
      </c>
      <c r="D44">
        <v>830113831</v>
      </c>
      <c r="E44" t="s">
        <v>117</v>
      </c>
      <c r="F44" s="18">
        <v>24479448</v>
      </c>
      <c r="G44" s="18">
        <v>865979</v>
      </c>
      <c r="H44" s="18">
        <v>13600</v>
      </c>
      <c r="I44" s="18">
        <v>5369900</v>
      </c>
      <c r="J44" s="18">
        <v>6202180</v>
      </c>
      <c r="K44" s="18">
        <v>4100</v>
      </c>
      <c r="L44" s="18">
        <v>9006497</v>
      </c>
      <c r="M44" s="18">
        <f>SUM(Tabla1[[#This Row],[0-30]:[SIN RADICAR]])</f>
        <v>45941704</v>
      </c>
      <c r="N44" s="18">
        <v>334500</v>
      </c>
      <c r="O44" s="18">
        <v>0</v>
      </c>
      <c r="P44" s="18">
        <f>+Tabla1[[#This Row],[TOTAL CARTERA BRUTA]]-Tabla1[[#This Row],[ANTICIPOS POR APLICAR]]-Tabla1[[#This Row],[GIRO DIRECTO]]</f>
        <v>45607204</v>
      </c>
    </row>
    <row r="45" spans="1:16" x14ac:dyDescent="0.25">
      <c r="A45" t="s">
        <v>133</v>
      </c>
      <c r="B45" s="15">
        <v>45747</v>
      </c>
      <c r="C45" t="s">
        <v>23</v>
      </c>
      <c r="D45">
        <v>837000084</v>
      </c>
      <c r="E45" t="s">
        <v>118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1690952</v>
      </c>
      <c r="L45" s="18">
        <v>468335</v>
      </c>
      <c r="M45" s="18">
        <f>SUM(Tabla1[[#This Row],[0-30]:[SIN RADICAR]])</f>
        <v>2159287</v>
      </c>
      <c r="N45" s="18">
        <v>0</v>
      </c>
      <c r="O45" s="18">
        <v>0</v>
      </c>
      <c r="P45" s="18">
        <f>+Tabla1[[#This Row],[TOTAL CARTERA BRUTA]]-Tabla1[[#This Row],[ANTICIPOS POR APLICAR]]-Tabla1[[#This Row],[GIRO DIRECTO]]</f>
        <v>2159287</v>
      </c>
    </row>
    <row r="46" spans="1:16" x14ac:dyDescent="0.25">
      <c r="A46" t="s">
        <v>133</v>
      </c>
      <c r="B46" s="15">
        <v>45747</v>
      </c>
      <c r="C46" t="s">
        <v>23</v>
      </c>
      <c r="D46">
        <v>860066942</v>
      </c>
      <c r="E46" t="s">
        <v>120</v>
      </c>
      <c r="F46" s="18">
        <v>202793970</v>
      </c>
      <c r="G46" s="18">
        <v>268559477</v>
      </c>
      <c r="H46" s="18">
        <v>369774372</v>
      </c>
      <c r="I46" s="18">
        <v>398314878</v>
      </c>
      <c r="J46" s="18">
        <v>16545855</v>
      </c>
      <c r="K46" s="18">
        <v>87769730.039999992</v>
      </c>
      <c r="L46" s="18">
        <v>494906984.98000002</v>
      </c>
      <c r="M46" s="18">
        <f>SUM(Tabla1[[#This Row],[0-30]:[SIN RADICAR]])</f>
        <v>1838665267.02</v>
      </c>
      <c r="N46" s="18">
        <v>73320</v>
      </c>
      <c r="O46" s="18">
        <v>0</v>
      </c>
      <c r="P46" s="18">
        <f>+Tabla1[[#This Row],[TOTAL CARTERA BRUTA]]-Tabla1[[#This Row],[ANTICIPOS POR APLICAR]]-Tabla1[[#This Row],[GIRO DIRECTO]]</f>
        <v>1838591947.02</v>
      </c>
    </row>
    <row r="47" spans="1:16" x14ac:dyDescent="0.25">
      <c r="A47" t="s">
        <v>133</v>
      </c>
      <c r="B47" s="15">
        <v>45747</v>
      </c>
      <c r="C47" t="s">
        <v>23</v>
      </c>
      <c r="D47">
        <v>890303093</v>
      </c>
      <c r="E47" t="s">
        <v>123</v>
      </c>
      <c r="F47" s="18">
        <v>2166544</v>
      </c>
      <c r="G47" s="18">
        <v>0</v>
      </c>
      <c r="H47" s="18">
        <v>99031</v>
      </c>
      <c r="I47" s="18">
        <v>208791</v>
      </c>
      <c r="J47" s="18">
        <v>44800</v>
      </c>
      <c r="K47" s="18">
        <v>1237460</v>
      </c>
      <c r="L47" s="18">
        <v>1339403</v>
      </c>
      <c r="M47" s="18">
        <f>SUM(Tabla1[[#This Row],[0-30]:[SIN RADICAR]])</f>
        <v>5096029</v>
      </c>
      <c r="N47" s="18">
        <v>36363</v>
      </c>
      <c r="O47" s="18">
        <v>0</v>
      </c>
      <c r="P47" s="18">
        <f>+Tabla1[[#This Row],[TOTAL CARTERA BRUTA]]-Tabla1[[#This Row],[ANTICIPOS POR APLICAR]]-Tabla1[[#This Row],[GIRO DIRECTO]]</f>
        <v>5059666</v>
      </c>
    </row>
    <row r="48" spans="1:16" x14ac:dyDescent="0.25">
      <c r="A48" t="s">
        <v>133</v>
      </c>
      <c r="B48" s="15">
        <v>45747</v>
      </c>
      <c r="C48" t="s">
        <v>23</v>
      </c>
      <c r="D48">
        <v>890102044</v>
      </c>
      <c r="E48" t="s">
        <v>121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96153006</v>
      </c>
      <c r="L48" s="18">
        <v>0</v>
      </c>
      <c r="M48" s="18">
        <f>SUM(Tabla1[[#This Row],[0-30]:[SIN RADICAR]])</f>
        <v>96153006</v>
      </c>
      <c r="N48" s="18">
        <v>0</v>
      </c>
      <c r="O48" s="18">
        <v>0</v>
      </c>
      <c r="P48" s="18">
        <f>+Tabla1[[#This Row],[TOTAL CARTERA BRUTA]]-Tabla1[[#This Row],[ANTICIPOS POR APLICAR]]-Tabla1[[#This Row],[GIRO DIRECTO]]</f>
        <v>96153006</v>
      </c>
    </row>
    <row r="49" spans="1:16" x14ac:dyDescent="0.25">
      <c r="A49" t="s">
        <v>133</v>
      </c>
      <c r="B49" s="15">
        <v>45747</v>
      </c>
      <c r="C49" t="s">
        <v>23</v>
      </c>
      <c r="D49">
        <v>891856000</v>
      </c>
      <c r="E49" t="s">
        <v>126</v>
      </c>
      <c r="F49" s="18">
        <v>0</v>
      </c>
      <c r="G49" s="18">
        <v>0</v>
      </c>
      <c r="H49" s="18">
        <v>30288333</v>
      </c>
      <c r="I49" s="18">
        <v>58727918</v>
      </c>
      <c r="J49" s="18">
        <v>9924744</v>
      </c>
      <c r="K49" s="18">
        <v>96732167</v>
      </c>
      <c r="L49" s="18">
        <v>11657517</v>
      </c>
      <c r="M49" s="18">
        <f>SUM(Tabla1[[#This Row],[0-30]:[SIN RADICAR]])</f>
        <v>207330679</v>
      </c>
      <c r="N49" s="18">
        <v>0</v>
      </c>
      <c r="O49" s="18">
        <v>0</v>
      </c>
      <c r="P49" s="18">
        <f>+Tabla1[[#This Row],[TOTAL CARTERA BRUTA]]-Tabla1[[#This Row],[ANTICIPOS POR APLICAR]]-Tabla1[[#This Row],[GIRO DIRECTO]]</f>
        <v>207330679</v>
      </c>
    </row>
    <row r="50" spans="1:16" x14ac:dyDescent="0.25">
      <c r="A50" t="s">
        <v>133</v>
      </c>
      <c r="B50" s="15">
        <v>45747</v>
      </c>
      <c r="C50" t="s">
        <v>23</v>
      </c>
      <c r="D50">
        <v>900156264</v>
      </c>
      <c r="E50" t="s">
        <v>128</v>
      </c>
      <c r="F50" s="18">
        <v>495842476</v>
      </c>
      <c r="G50" s="18">
        <v>252285942</v>
      </c>
      <c r="H50" s="18">
        <v>533066786</v>
      </c>
      <c r="I50" s="18">
        <v>1029796037</v>
      </c>
      <c r="J50" s="18">
        <v>1849367206</v>
      </c>
      <c r="K50" s="18">
        <v>1239313702</v>
      </c>
      <c r="L50" s="18">
        <v>676941590.26999998</v>
      </c>
      <c r="M50" s="18">
        <f>SUM(Tabla1[[#This Row],[0-30]:[SIN RADICAR]])</f>
        <v>6076613739.2700005</v>
      </c>
      <c r="N50" s="18">
        <v>3836641309</v>
      </c>
      <c r="O50" s="18">
        <v>0</v>
      </c>
      <c r="P50" s="18">
        <f>+Tabla1[[#This Row],[TOTAL CARTERA BRUTA]]-Tabla1[[#This Row],[ANTICIPOS POR APLICAR]]-Tabla1[[#This Row],[GIRO DIRECTO]]</f>
        <v>2239972430.2700005</v>
      </c>
    </row>
    <row r="51" spans="1:16" x14ac:dyDescent="0.25">
      <c r="A51" t="s">
        <v>133</v>
      </c>
      <c r="B51" s="15">
        <v>45747</v>
      </c>
      <c r="C51" t="s">
        <v>23</v>
      </c>
      <c r="D51">
        <v>900298372</v>
      </c>
      <c r="E51" t="s">
        <v>129</v>
      </c>
      <c r="F51" s="18">
        <v>43337047</v>
      </c>
      <c r="G51" s="18">
        <v>80771651</v>
      </c>
      <c r="H51" s="18">
        <v>38583701</v>
      </c>
      <c r="I51" s="18">
        <v>77117948</v>
      </c>
      <c r="J51" s="18">
        <v>104076594</v>
      </c>
      <c r="K51" s="18">
        <v>31225941</v>
      </c>
      <c r="L51" s="18">
        <v>951790853</v>
      </c>
      <c r="M51" s="18">
        <f>SUM(Tabla1[[#This Row],[0-30]:[SIN RADICAR]])</f>
        <v>1326903735</v>
      </c>
      <c r="N51" s="18">
        <v>940371178</v>
      </c>
      <c r="O51" s="18">
        <v>0</v>
      </c>
      <c r="P51" s="18">
        <f>+Tabla1[[#This Row],[TOTAL CARTERA BRUTA]]-Tabla1[[#This Row],[ANTICIPOS POR APLICAR]]-Tabla1[[#This Row],[GIRO DIRECTO]]</f>
        <v>386532557</v>
      </c>
    </row>
    <row r="52" spans="1:16" x14ac:dyDescent="0.25">
      <c r="A52" t="s">
        <v>133</v>
      </c>
      <c r="B52" s="15">
        <v>45747</v>
      </c>
      <c r="C52" t="s">
        <v>23</v>
      </c>
      <c r="D52">
        <v>900604350</v>
      </c>
      <c r="E52" t="s">
        <v>130</v>
      </c>
      <c r="F52" s="18">
        <v>241839</v>
      </c>
      <c r="G52" s="18">
        <v>0</v>
      </c>
      <c r="H52" s="18">
        <v>0</v>
      </c>
      <c r="I52" s="18">
        <v>965173</v>
      </c>
      <c r="J52" s="18">
        <v>250401</v>
      </c>
      <c r="K52" s="18">
        <v>786550</v>
      </c>
      <c r="L52" s="18">
        <v>163500</v>
      </c>
      <c r="M52" s="18">
        <f>SUM(Tabla1[[#This Row],[0-30]:[SIN RADICAR]])</f>
        <v>2407463</v>
      </c>
      <c r="N52" s="18">
        <v>0</v>
      </c>
      <c r="O52" s="18">
        <v>0</v>
      </c>
      <c r="P52" s="18">
        <f>+Tabla1[[#This Row],[TOTAL CARTERA BRUTA]]-Tabla1[[#This Row],[ANTICIPOS POR APLICAR]]-Tabla1[[#This Row],[GIRO DIRECTO]]</f>
        <v>2407463</v>
      </c>
    </row>
    <row r="53" spans="1:16" x14ac:dyDescent="0.25">
      <c r="A53" t="s">
        <v>133</v>
      </c>
      <c r="B53" s="15">
        <v>45747</v>
      </c>
      <c r="C53" t="s">
        <v>23</v>
      </c>
      <c r="D53">
        <v>890500675</v>
      </c>
      <c r="E53" t="s">
        <v>124</v>
      </c>
      <c r="F53" s="18">
        <v>389392</v>
      </c>
      <c r="G53" s="18">
        <v>0</v>
      </c>
      <c r="H53" s="18">
        <v>0</v>
      </c>
      <c r="I53" s="18">
        <v>230263</v>
      </c>
      <c r="J53" s="18">
        <v>0</v>
      </c>
      <c r="K53" s="18">
        <v>0</v>
      </c>
      <c r="L53" s="18">
        <v>0</v>
      </c>
      <c r="M53" s="18">
        <f>SUM(Tabla1[[#This Row],[0-30]:[SIN RADICAR]])</f>
        <v>619655</v>
      </c>
      <c r="N53" s="18">
        <v>0</v>
      </c>
      <c r="O53" s="18">
        <v>0</v>
      </c>
      <c r="P53" s="18">
        <f>+Tabla1[[#This Row],[TOTAL CARTERA BRUTA]]-Tabla1[[#This Row],[ANTICIPOS POR APLICAR]]-Tabla1[[#This Row],[GIRO DIRECTO]]</f>
        <v>619655</v>
      </c>
    </row>
    <row r="54" spans="1:16" x14ac:dyDescent="0.25">
      <c r="A54" t="s">
        <v>133</v>
      </c>
      <c r="B54" s="15">
        <v>45747</v>
      </c>
      <c r="C54" t="s">
        <v>23</v>
      </c>
      <c r="D54">
        <v>839000495</v>
      </c>
      <c r="E54" t="s">
        <v>119</v>
      </c>
      <c r="F54" s="18">
        <v>0</v>
      </c>
      <c r="G54" s="18">
        <v>0</v>
      </c>
      <c r="H54" s="18">
        <v>0</v>
      </c>
      <c r="I54" s="18">
        <v>560657</v>
      </c>
      <c r="J54" s="18">
        <v>0</v>
      </c>
      <c r="K54" s="18">
        <v>0</v>
      </c>
      <c r="L54" s="18">
        <v>96684</v>
      </c>
      <c r="M54" s="18">
        <f>SUM(Tabla1[[#This Row],[0-30]:[SIN RADICAR]])</f>
        <v>657341</v>
      </c>
      <c r="N54" s="18">
        <v>0</v>
      </c>
      <c r="O54" s="18">
        <v>0</v>
      </c>
      <c r="P54" s="18">
        <f>+Tabla1[[#This Row],[TOTAL CARTERA BRUTA]]-Tabla1[[#This Row],[ANTICIPOS POR APLICAR]]-Tabla1[[#This Row],[GIRO DIRECTO]]</f>
        <v>657341</v>
      </c>
    </row>
    <row r="55" spans="1:16" x14ac:dyDescent="0.25">
      <c r="A55" t="s">
        <v>133</v>
      </c>
      <c r="B55" s="15">
        <v>45747</v>
      </c>
      <c r="C55" t="s">
        <v>23</v>
      </c>
      <c r="D55">
        <v>892200015</v>
      </c>
      <c r="E55" t="s">
        <v>127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530465</v>
      </c>
      <c r="L55" s="18">
        <v>0</v>
      </c>
      <c r="M55" s="18">
        <f>SUM(Tabla1[[#This Row],[0-30]:[SIN RADICAR]])</f>
        <v>530465</v>
      </c>
      <c r="N55" s="18">
        <v>0</v>
      </c>
      <c r="O55" s="18">
        <v>0</v>
      </c>
      <c r="P55" s="18">
        <f>+Tabla1[[#This Row],[TOTAL CARTERA BRUTA]]-Tabla1[[#This Row],[ANTICIPOS POR APLICAR]]-Tabla1[[#This Row],[GIRO DIRECTO]]</f>
        <v>530465</v>
      </c>
    </row>
    <row r="56" spans="1:16" x14ac:dyDescent="0.25">
      <c r="A56" t="s">
        <v>133</v>
      </c>
      <c r="B56" s="15">
        <v>45747</v>
      </c>
      <c r="C56" t="s">
        <v>23</v>
      </c>
      <c r="D56">
        <v>824001398</v>
      </c>
      <c r="E56" t="s">
        <v>115</v>
      </c>
      <c r="F56" s="18">
        <v>0</v>
      </c>
      <c r="G56" s="18">
        <v>0</v>
      </c>
      <c r="H56" s="18">
        <v>273015</v>
      </c>
      <c r="I56" s="18">
        <v>3334670</v>
      </c>
      <c r="J56" s="18">
        <v>285800</v>
      </c>
      <c r="K56" s="18">
        <v>1033667</v>
      </c>
      <c r="L56" s="18">
        <v>717355</v>
      </c>
      <c r="M56" s="18">
        <f>SUM(Tabla1[[#This Row],[0-30]:[SIN RADICAR]])</f>
        <v>5644507</v>
      </c>
      <c r="N56" s="18">
        <v>0</v>
      </c>
      <c r="O56" s="18">
        <v>0</v>
      </c>
      <c r="P56" s="18">
        <f>+Tabla1[[#This Row],[TOTAL CARTERA BRUTA]]-Tabla1[[#This Row],[ANTICIPOS POR APLICAR]]-Tabla1[[#This Row],[GIRO DIRECTO]]</f>
        <v>5644507</v>
      </c>
    </row>
    <row r="57" spans="1:16" x14ac:dyDescent="0.25">
      <c r="A57" t="s">
        <v>133</v>
      </c>
      <c r="B57" s="15">
        <v>45747</v>
      </c>
      <c r="C57" t="s">
        <v>23</v>
      </c>
      <c r="D57">
        <v>901543211</v>
      </c>
      <c r="E57" t="s">
        <v>122</v>
      </c>
      <c r="F57" s="18">
        <v>7399136</v>
      </c>
      <c r="G57" s="18">
        <v>12382169</v>
      </c>
      <c r="H57" s="18">
        <v>0</v>
      </c>
      <c r="I57" s="18">
        <v>128993565</v>
      </c>
      <c r="J57" s="18">
        <v>101708766</v>
      </c>
      <c r="K57" s="18">
        <v>158461974.90000001</v>
      </c>
      <c r="L57" s="18">
        <v>102378147.69</v>
      </c>
      <c r="M57" s="18">
        <f>SUM(Tabla1[[#This Row],[0-30]:[SIN RADICAR]])</f>
        <v>511323758.58999997</v>
      </c>
      <c r="N57" s="18">
        <v>0</v>
      </c>
      <c r="O57" s="18">
        <v>0</v>
      </c>
      <c r="P57" s="18">
        <f>+Tabla1[[#This Row],[TOTAL CARTERA BRUTA]]-Tabla1[[#This Row],[ANTICIPOS POR APLICAR]]-Tabla1[[#This Row],[GIRO DIRECTO]]</f>
        <v>511323758.58999997</v>
      </c>
    </row>
    <row r="58" spans="1:16" x14ac:dyDescent="0.25">
      <c r="A58" t="s">
        <v>133</v>
      </c>
      <c r="B58" s="15">
        <v>45747</v>
      </c>
      <c r="C58" t="s">
        <v>23</v>
      </c>
      <c r="D58">
        <v>901543761</v>
      </c>
      <c r="E58" t="s">
        <v>132</v>
      </c>
      <c r="F58" s="18">
        <v>0</v>
      </c>
      <c r="G58" s="18">
        <v>0</v>
      </c>
      <c r="H58" s="18">
        <v>0</v>
      </c>
      <c r="I58" s="18">
        <v>2116546</v>
      </c>
      <c r="J58" s="18">
        <v>0</v>
      </c>
      <c r="K58" s="18">
        <v>973200</v>
      </c>
      <c r="L58" s="18">
        <v>3094772</v>
      </c>
      <c r="M58" s="18">
        <f>SUM(Tabla1[[#This Row],[0-30]:[SIN RADICAR]])</f>
        <v>6184518</v>
      </c>
      <c r="N58" s="18">
        <v>376173</v>
      </c>
      <c r="O58" s="18">
        <v>0</v>
      </c>
      <c r="P58" s="18">
        <f>+Tabla1[[#This Row],[TOTAL CARTERA BRUTA]]-Tabla1[[#This Row],[ANTICIPOS POR APLICAR]]-Tabla1[[#This Row],[GIRO DIRECTO]]</f>
        <v>5808345</v>
      </c>
    </row>
    <row r="59" spans="1:16" x14ac:dyDescent="0.25">
      <c r="A59" t="s">
        <v>133</v>
      </c>
      <c r="B59" s="15">
        <v>45747</v>
      </c>
      <c r="C59" t="s">
        <v>23</v>
      </c>
      <c r="D59">
        <v>901021565</v>
      </c>
      <c r="E59" t="s">
        <v>131</v>
      </c>
      <c r="F59" s="18">
        <v>3188831</v>
      </c>
      <c r="G59" s="18">
        <v>0</v>
      </c>
      <c r="H59" s="18">
        <v>0</v>
      </c>
      <c r="I59" s="18">
        <v>0</v>
      </c>
      <c r="J59" s="18">
        <v>1620333</v>
      </c>
      <c r="K59" s="18">
        <v>1232144</v>
      </c>
      <c r="L59" s="18">
        <v>197752</v>
      </c>
      <c r="M59" s="18">
        <f>SUM(Tabla1[[#This Row],[0-30]:[SIN RADICAR]])</f>
        <v>6239060</v>
      </c>
      <c r="N59" s="18">
        <v>0</v>
      </c>
      <c r="O59" s="18">
        <v>0</v>
      </c>
      <c r="P59" s="18">
        <f>+Tabla1[[#This Row],[TOTAL CARTERA BRUTA]]-Tabla1[[#This Row],[ANTICIPOS POR APLICAR]]-Tabla1[[#This Row],[GIRO DIRECTO]]</f>
        <v>6239060</v>
      </c>
    </row>
    <row r="60" spans="1:16" x14ac:dyDescent="0.25">
      <c r="A60" t="s">
        <v>133</v>
      </c>
      <c r="B60" s="15">
        <v>45747</v>
      </c>
      <c r="C60" t="s">
        <v>23</v>
      </c>
      <c r="D60">
        <v>809008362</v>
      </c>
      <c r="E60" t="s">
        <v>112</v>
      </c>
      <c r="F60" s="18">
        <v>0</v>
      </c>
      <c r="G60" s="18">
        <v>1620912</v>
      </c>
      <c r="H60" s="18">
        <v>284664</v>
      </c>
      <c r="I60" s="18">
        <v>0</v>
      </c>
      <c r="J60" s="18">
        <v>1615925</v>
      </c>
      <c r="K60" s="18">
        <v>1967143</v>
      </c>
      <c r="L60" s="18">
        <v>0</v>
      </c>
      <c r="M60" s="18">
        <f>SUM(Tabla1[[#This Row],[0-30]:[SIN RADICAR]])</f>
        <v>5488644</v>
      </c>
      <c r="N60" s="18">
        <v>0</v>
      </c>
      <c r="O60" s="18">
        <v>0</v>
      </c>
      <c r="P60" s="18">
        <f>+Tabla1[[#This Row],[TOTAL CARTERA BRUTA]]-Tabla1[[#This Row],[ANTICIPOS POR APLICAR]]-Tabla1[[#This Row],[GIRO DIRECTO]]</f>
        <v>5488644</v>
      </c>
    </row>
    <row r="61" spans="1:16" x14ac:dyDescent="0.25">
      <c r="A61" t="s">
        <v>133</v>
      </c>
      <c r="B61" s="15">
        <v>45747</v>
      </c>
      <c r="C61" t="s">
        <v>23</v>
      </c>
      <c r="D61">
        <v>901438242</v>
      </c>
      <c r="E61" t="s">
        <v>134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6557538</v>
      </c>
      <c r="L61" s="18">
        <v>0</v>
      </c>
      <c r="M61" s="18">
        <f>SUM(Tabla1[[#This Row],[0-30]:[SIN RADICAR]])</f>
        <v>6557538</v>
      </c>
      <c r="N61" s="18">
        <v>0</v>
      </c>
      <c r="O61" s="18">
        <v>0</v>
      </c>
      <c r="P61" s="18">
        <f>+Tabla1[[#This Row],[TOTAL CARTERA BRUTA]]-Tabla1[[#This Row],[ANTICIPOS POR APLICAR]]-Tabla1[[#This Row],[GIRO DIRECTO]]</f>
        <v>6557538</v>
      </c>
    </row>
    <row r="62" spans="1:16" x14ac:dyDescent="0.25">
      <c r="A62" t="s">
        <v>133</v>
      </c>
      <c r="B62" s="15">
        <v>45747</v>
      </c>
      <c r="C62" t="s">
        <v>31</v>
      </c>
      <c r="D62">
        <v>860524654</v>
      </c>
      <c r="E62" t="s">
        <v>135</v>
      </c>
      <c r="F62" s="18">
        <v>0</v>
      </c>
      <c r="G62" s="18">
        <v>0</v>
      </c>
      <c r="H62" s="18">
        <v>0</v>
      </c>
      <c r="I62" s="18">
        <v>4928390</v>
      </c>
      <c r="J62" s="18">
        <v>7201291</v>
      </c>
      <c r="K62" s="18">
        <v>7283661</v>
      </c>
      <c r="L62" s="18">
        <v>1711617</v>
      </c>
      <c r="M62" s="18">
        <f>SUM(Tabla1[[#This Row],[0-30]:[SIN RADICAR]])</f>
        <v>21124959</v>
      </c>
      <c r="N62" s="18">
        <v>99225</v>
      </c>
      <c r="O62" s="18">
        <v>0</v>
      </c>
      <c r="P62" s="18">
        <f>+Tabla1[[#This Row],[TOTAL CARTERA BRUTA]]-Tabla1[[#This Row],[ANTICIPOS POR APLICAR]]-Tabla1[[#This Row],[GIRO DIRECTO]]</f>
        <v>21025734</v>
      </c>
    </row>
    <row r="63" spans="1:16" x14ac:dyDescent="0.25">
      <c r="A63" t="s">
        <v>133</v>
      </c>
      <c r="B63" s="15">
        <v>45747</v>
      </c>
      <c r="C63" t="s">
        <v>31</v>
      </c>
      <c r="D63">
        <v>860002184</v>
      </c>
      <c r="E63" t="s">
        <v>136</v>
      </c>
      <c r="F63" s="18">
        <v>2612621</v>
      </c>
      <c r="G63" s="18">
        <v>471760</v>
      </c>
      <c r="H63" s="18">
        <v>6102756</v>
      </c>
      <c r="I63" s="18">
        <v>869961</v>
      </c>
      <c r="J63" s="18">
        <v>2234618</v>
      </c>
      <c r="K63" s="18">
        <v>30815614</v>
      </c>
      <c r="L63" s="18">
        <v>2142015</v>
      </c>
      <c r="M63" s="18">
        <f>SUM(Tabla1[[#This Row],[0-30]:[SIN RADICAR]])</f>
        <v>45249345</v>
      </c>
      <c r="N63" s="18">
        <v>357218</v>
      </c>
      <c r="O63" s="18">
        <v>0</v>
      </c>
      <c r="P63" s="18">
        <f>+Tabla1[[#This Row],[TOTAL CARTERA BRUTA]]-Tabla1[[#This Row],[ANTICIPOS POR APLICAR]]-Tabla1[[#This Row],[GIRO DIRECTO]]</f>
        <v>44892127</v>
      </c>
    </row>
    <row r="64" spans="1:16" x14ac:dyDescent="0.25">
      <c r="A64" t="s">
        <v>133</v>
      </c>
      <c r="B64" s="15">
        <v>45747</v>
      </c>
      <c r="C64" t="s">
        <v>31</v>
      </c>
      <c r="D64">
        <v>860037013</v>
      </c>
      <c r="E64" t="s">
        <v>137</v>
      </c>
      <c r="F64" s="18">
        <v>13718166</v>
      </c>
      <c r="G64" s="18">
        <v>35244307</v>
      </c>
      <c r="H64" s="18">
        <v>78940495</v>
      </c>
      <c r="I64" s="18">
        <v>51579780</v>
      </c>
      <c r="J64" s="18">
        <v>100824099</v>
      </c>
      <c r="K64" s="18">
        <v>138761037.5</v>
      </c>
      <c r="L64" s="18">
        <v>169926701</v>
      </c>
      <c r="M64" s="18">
        <f>SUM(Tabla1[[#This Row],[0-30]:[SIN RADICAR]])</f>
        <v>588994585.5</v>
      </c>
      <c r="N64" s="18">
        <v>85019</v>
      </c>
      <c r="O64" s="18">
        <v>0</v>
      </c>
      <c r="P64" s="18">
        <f>+Tabla1[[#This Row],[TOTAL CARTERA BRUTA]]-Tabla1[[#This Row],[ANTICIPOS POR APLICAR]]-Tabla1[[#This Row],[GIRO DIRECTO]]</f>
        <v>588909566.5</v>
      </c>
    </row>
    <row r="65" spans="1:17" x14ac:dyDescent="0.25">
      <c r="A65" t="s">
        <v>133</v>
      </c>
      <c r="B65" s="15">
        <v>45747</v>
      </c>
      <c r="C65" t="s">
        <v>31</v>
      </c>
      <c r="D65">
        <v>860028415</v>
      </c>
      <c r="E65" t="s">
        <v>138</v>
      </c>
      <c r="F65" s="18">
        <v>388300</v>
      </c>
      <c r="G65" s="18">
        <v>33600</v>
      </c>
      <c r="H65" s="18">
        <v>0</v>
      </c>
      <c r="I65" s="18">
        <v>268900</v>
      </c>
      <c r="J65" s="18">
        <v>17900</v>
      </c>
      <c r="K65" s="18">
        <v>4855236</v>
      </c>
      <c r="L65" s="18">
        <v>17847979</v>
      </c>
      <c r="M65" s="18">
        <f>SUM(Tabla1[[#This Row],[0-30]:[SIN RADICAR]])</f>
        <v>23411915</v>
      </c>
      <c r="N65" s="18">
        <v>621164</v>
      </c>
      <c r="O65" s="18">
        <v>0</v>
      </c>
      <c r="P65" s="18">
        <f>+Tabla1[[#This Row],[TOTAL CARTERA BRUTA]]-Tabla1[[#This Row],[ANTICIPOS POR APLICAR]]-Tabla1[[#This Row],[GIRO DIRECTO]]</f>
        <v>22790751</v>
      </c>
    </row>
    <row r="66" spans="1:17" x14ac:dyDescent="0.25">
      <c r="A66" t="s">
        <v>133</v>
      </c>
      <c r="B66" s="15">
        <v>45747</v>
      </c>
      <c r="C66" t="s">
        <v>31</v>
      </c>
      <c r="D66">
        <v>860002400</v>
      </c>
      <c r="E66" t="s">
        <v>139</v>
      </c>
      <c r="F66" s="18">
        <v>46901551</v>
      </c>
      <c r="G66" s="18">
        <v>17007120</v>
      </c>
      <c r="H66" s="18">
        <v>6130562</v>
      </c>
      <c r="I66" s="18">
        <v>23668526</v>
      </c>
      <c r="J66" s="18">
        <v>47169992</v>
      </c>
      <c r="K66" s="18">
        <v>38467685.109999999</v>
      </c>
      <c r="L66" s="18">
        <v>268547145.21000004</v>
      </c>
      <c r="M66" s="18">
        <f>SUM(Tabla1[[#This Row],[0-30]:[SIN RADICAR]])</f>
        <v>447892581.32000005</v>
      </c>
      <c r="N66" s="18">
        <v>7482982</v>
      </c>
      <c r="O66" s="18">
        <v>0</v>
      </c>
      <c r="P66" s="18">
        <f>+Tabla1[[#This Row],[TOTAL CARTERA BRUTA]]-Tabla1[[#This Row],[ANTICIPOS POR APLICAR]]-Tabla1[[#This Row],[GIRO DIRECTO]]</f>
        <v>440409599.32000005</v>
      </c>
    </row>
    <row r="67" spans="1:17" x14ac:dyDescent="0.25">
      <c r="A67" t="s">
        <v>133</v>
      </c>
      <c r="B67" s="15">
        <v>45747</v>
      </c>
      <c r="C67" t="s">
        <v>31</v>
      </c>
      <c r="D67">
        <v>860039988</v>
      </c>
      <c r="E67" t="s">
        <v>140</v>
      </c>
      <c r="F67" s="18">
        <v>0</v>
      </c>
      <c r="G67" s="18">
        <v>0</v>
      </c>
      <c r="H67" s="18">
        <v>0</v>
      </c>
      <c r="I67" s="18">
        <v>592625</v>
      </c>
      <c r="J67" s="18">
        <v>254846</v>
      </c>
      <c r="K67" s="18">
        <v>1579406</v>
      </c>
      <c r="L67" s="18">
        <v>0</v>
      </c>
      <c r="M67" s="18">
        <f>SUM(Tabla1[[#This Row],[0-30]:[SIN RADICAR]])</f>
        <v>2426877</v>
      </c>
      <c r="N67" s="18">
        <v>0</v>
      </c>
      <c r="O67" s="18">
        <v>0</v>
      </c>
      <c r="P67" s="18">
        <f>+Tabla1[[#This Row],[TOTAL CARTERA BRUTA]]-Tabla1[[#This Row],[ANTICIPOS POR APLICAR]]-Tabla1[[#This Row],[GIRO DIRECTO]]</f>
        <v>2426877</v>
      </c>
    </row>
    <row r="68" spans="1:17" x14ac:dyDescent="0.25">
      <c r="A68" t="s">
        <v>133</v>
      </c>
      <c r="B68" s="15">
        <v>45747</v>
      </c>
      <c r="C68" t="s">
        <v>31</v>
      </c>
      <c r="D68">
        <v>891700037</v>
      </c>
      <c r="E68" t="s">
        <v>141</v>
      </c>
      <c r="F68" s="18">
        <v>0</v>
      </c>
      <c r="G68" s="18">
        <v>0</v>
      </c>
      <c r="H68" s="18">
        <v>0</v>
      </c>
      <c r="I68" s="18">
        <v>261700</v>
      </c>
      <c r="J68" s="18">
        <v>13168277</v>
      </c>
      <c r="K68" s="18">
        <v>0</v>
      </c>
      <c r="L68" s="18">
        <v>0</v>
      </c>
      <c r="M68" s="18">
        <f>SUM(Tabla1[[#This Row],[0-30]:[SIN RADICAR]])</f>
        <v>13429977</v>
      </c>
      <c r="N68" s="18">
        <v>166649.73000000001</v>
      </c>
      <c r="O68" s="18">
        <v>0</v>
      </c>
      <c r="P68" s="18">
        <f>+Tabla1[[#This Row],[TOTAL CARTERA BRUTA]]-Tabla1[[#This Row],[ANTICIPOS POR APLICAR]]-Tabla1[[#This Row],[GIRO DIRECTO]]</f>
        <v>13263327.27</v>
      </c>
    </row>
    <row r="69" spans="1:17" x14ac:dyDescent="0.25">
      <c r="A69" t="s">
        <v>133</v>
      </c>
      <c r="B69" s="15">
        <v>45747</v>
      </c>
      <c r="C69" t="s">
        <v>31</v>
      </c>
      <c r="D69">
        <v>860002180</v>
      </c>
      <c r="E69" t="s">
        <v>142</v>
      </c>
      <c r="F69" s="18">
        <v>0</v>
      </c>
      <c r="G69" s="18">
        <v>2242309</v>
      </c>
      <c r="H69" s="18">
        <v>2962300</v>
      </c>
      <c r="I69" s="18">
        <v>22201928</v>
      </c>
      <c r="J69" s="18">
        <v>25762741</v>
      </c>
      <c r="K69" s="18">
        <v>31656640</v>
      </c>
      <c r="L69" s="18">
        <v>12745894</v>
      </c>
      <c r="M69" s="18">
        <f>SUM(Tabla1[[#This Row],[0-30]:[SIN RADICAR]])</f>
        <v>97571812</v>
      </c>
      <c r="N69" s="18">
        <v>0</v>
      </c>
      <c r="O69" s="18">
        <v>0</v>
      </c>
      <c r="P69" s="18">
        <f>+Tabla1[[#This Row],[TOTAL CARTERA BRUTA]]-Tabla1[[#This Row],[ANTICIPOS POR APLICAR]]-Tabla1[[#This Row],[GIRO DIRECTO]]</f>
        <v>97571812</v>
      </c>
    </row>
    <row r="70" spans="1:17" x14ac:dyDescent="0.25">
      <c r="A70" t="s">
        <v>133</v>
      </c>
      <c r="B70" s="15">
        <v>45747</v>
      </c>
      <c r="C70" t="s">
        <v>31</v>
      </c>
      <c r="D70">
        <v>860009578</v>
      </c>
      <c r="E70" t="s">
        <v>143</v>
      </c>
      <c r="F70" s="18">
        <v>0</v>
      </c>
      <c r="G70" s="18">
        <v>1415600</v>
      </c>
      <c r="H70" s="18">
        <v>141200</v>
      </c>
      <c r="I70" s="18">
        <v>13180275</v>
      </c>
      <c r="J70" s="18">
        <v>8598472</v>
      </c>
      <c r="K70" s="18">
        <v>44648749.549999997</v>
      </c>
      <c r="L70" s="18">
        <v>34375471</v>
      </c>
      <c r="M70" s="18">
        <f>SUM(Tabla1[[#This Row],[0-30]:[SIN RADICAR]])</f>
        <v>102359767.55</v>
      </c>
      <c r="N70" s="18">
        <v>64692.28</v>
      </c>
      <c r="O70" s="18">
        <v>0</v>
      </c>
      <c r="P70" s="18">
        <f>+Tabla1[[#This Row],[TOTAL CARTERA BRUTA]]-Tabla1[[#This Row],[ANTICIPOS POR APLICAR]]-Tabla1[[#This Row],[GIRO DIRECTO]]</f>
        <v>102295075.27</v>
      </c>
    </row>
    <row r="71" spans="1:17" x14ac:dyDescent="0.25">
      <c r="A71" t="s">
        <v>133</v>
      </c>
      <c r="B71" s="15">
        <v>45747</v>
      </c>
      <c r="C71" t="s">
        <v>31</v>
      </c>
      <c r="D71">
        <v>890903407</v>
      </c>
      <c r="E71" t="s">
        <v>144</v>
      </c>
      <c r="F71" s="18">
        <v>17895057</v>
      </c>
      <c r="G71" s="18">
        <v>0</v>
      </c>
      <c r="H71" s="18">
        <v>46165880</v>
      </c>
      <c r="I71" s="18">
        <v>1445190</v>
      </c>
      <c r="J71" s="18">
        <v>53208246</v>
      </c>
      <c r="K71" s="18">
        <v>155591</v>
      </c>
      <c r="L71" s="18">
        <v>8160704</v>
      </c>
      <c r="M71" s="18">
        <f>SUM(Tabla1[[#This Row],[0-30]:[SIN RADICAR]])</f>
        <v>127030668</v>
      </c>
      <c r="N71" s="18">
        <v>716493</v>
      </c>
      <c r="O71" s="18">
        <v>0</v>
      </c>
      <c r="P71" s="18">
        <f>+Tabla1[[#This Row],[TOTAL CARTERA BRUTA]]-Tabla1[[#This Row],[ANTICIPOS POR APLICAR]]-Tabla1[[#This Row],[GIRO DIRECTO]]</f>
        <v>126314175</v>
      </c>
    </row>
    <row r="72" spans="1:17" x14ac:dyDescent="0.25">
      <c r="A72" t="s">
        <v>133</v>
      </c>
      <c r="B72" s="15">
        <v>45747</v>
      </c>
      <c r="C72" t="s">
        <v>35</v>
      </c>
      <c r="D72">
        <v>901097473</v>
      </c>
      <c r="E72" t="s">
        <v>145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13783263214</v>
      </c>
      <c r="L72" s="18">
        <v>0</v>
      </c>
      <c r="M72" s="18">
        <f>SUM(Tabla1[[#This Row],[0-30]:[SIN RADICAR]])</f>
        <v>13783263214</v>
      </c>
      <c r="N72" s="18">
        <v>0</v>
      </c>
      <c r="O72" s="18">
        <v>0</v>
      </c>
      <c r="P72" s="18">
        <f>+Tabla1[[#This Row],[TOTAL CARTERA BRUTA]]-Tabla1[[#This Row],[ANTICIPOS POR APLICAR]]-Tabla1[[#This Row],[GIRO DIRECTO]]</f>
        <v>13783263214</v>
      </c>
      <c r="Q72" s="12"/>
    </row>
    <row r="73" spans="1:17" x14ac:dyDescent="0.25">
      <c r="A73" t="s">
        <v>133</v>
      </c>
      <c r="B73" s="15">
        <v>45747</v>
      </c>
      <c r="C73" t="s">
        <v>35</v>
      </c>
      <c r="D73">
        <v>899999107</v>
      </c>
      <c r="E73" t="s">
        <v>146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10089465937</v>
      </c>
      <c r="L73" s="18">
        <v>0</v>
      </c>
      <c r="M73" s="18">
        <f>SUM(Tabla1[[#This Row],[0-30]:[SIN RADICAR]])</f>
        <v>10089465937</v>
      </c>
      <c r="N73" s="18">
        <v>0</v>
      </c>
      <c r="O73" s="18">
        <v>0</v>
      </c>
      <c r="P73" s="18">
        <f>+Tabla1[[#This Row],[TOTAL CARTERA BRUTA]]-Tabla1[[#This Row],[ANTICIPOS POR APLICAR]]-Tabla1[[#This Row],[GIRO DIRECTO]]</f>
        <v>10089465937</v>
      </c>
    </row>
    <row r="74" spans="1:17" x14ac:dyDescent="0.25">
      <c r="A74" t="s">
        <v>133</v>
      </c>
      <c r="B74" s="15">
        <v>45747</v>
      </c>
      <c r="C74" t="s">
        <v>35</v>
      </c>
      <c r="D74">
        <v>804002105</v>
      </c>
      <c r="E74" t="s">
        <v>147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1055833466</v>
      </c>
      <c r="L74" s="18">
        <v>0</v>
      </c>
      <c r="M74" s="18">
        <f>SUM(Tabla1[[#This Row],[0-30]:[SIN RADICAR]])</f>
        <v>1055833466</v>
      </c>
      <c r="N74" s="18">
        <v>0</v>
      </c>
      <c r="O74" s="18">
        <v>0</v>
      </c>
      <c r="P74" s="18">
        <f>+Tabla1[[#This Row],[TOTAL CARTERA BRUTA]]-Tabla1[[#This Row],[ANTICIPOS POR APLICAR]]-Tabla1[[#This Row],[GIRO DIRECTO]]</f>
        <v>1055833466</v>
      </c>
    </row>
    <row r="75" spans="1:17" x14ac:dyDescent="0.25">
      <c r="A75" t="s">
        <v>133</v>
      </c>
      <c r="B75" s="15">
        <v>45747</v>
      </c>
      <c r="C75" t="s">
        <v>35</v>
      </c>
      <c r="D75">
        <v>891180008</v>
      </c>
      <c r="E75" t="s">
        <v>148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515706068</v>
      </c>
      <c r="L75" s="18">
        <v>0</v>
      </c>
      <c r="M75" s="18">
        <f>SUM(Tabla1[[#This Row],[0-30]:[SIN RADICAR]])</f>
        <v>515706068</v>
      </c>
      <c r="N75" s="18">
        <v>0</v>
      </c>
      <c r="O75" s="18">
        <v>0</v>
      </c>
      <c r="P75" s="18">
        <f>+Tabla1[[#This Row],[TOTAL CARTERA BRUTA]]-Tabla1[[#This Row],[ANTICIPOS POR APLICAR]]-Tabla1[[#This Row],[GIRO DIRECTO]]</f>
        <v>515706068</v>
      </c>
    </row>
    <row r="76" spans="1:17" x14ac:dyDescent="0.25">
      <c r="A76" t="s">
        <v>133</v>
      </c>
      <c r="B76" s="15">
        <v>45747</v>
      </c>
      <c r="C76" t="s">
        <v>35</v>
      </c>
      <c r="D76">
        <v>890480110</v>
      </c>
      <c r="E76" t="s">
        <v>149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280860718</v>
      </c>
      <c r="L76" s="18">
        <v>0</v>
      </c>
      <c r="M76" s="18">
        <f>SUM(Tabla1[[#This Row],[0-30]:[SIN RADICAR]])</f>
        <v>280860718</v>
      </c>
      <c r="N76" s="18">
        <v>0</v>
      </c>
      <c r="O76" s="18">
        <v>0</v>
      </c>
      <c r="P76" s="18">
        <f>+Tabla1[[#This Row],[TOTAL CARTERA BRUTA]]-Tabla1[[#This Row],[ANTICIPOS POR APLICAR]]-Tabla1[[#This Row],[GIRO DIRECTO]]</f>
        <v>280860718</v>
      </c>
    </row>
    <row r="77" spans="1:17" x14ac:dyDescent="0.25">
      <c r="A77" t="s">
        <v>133</v>
      </c>
      <c r="B77" s="15">
        <v>45747</v>
      </c>
      <c r="C77" t="s">
        <v>35</v>
      </c>
      <c r="D77">
        <v>891280008</v>
      </c>
      <c r="E77" t="s">
        <v>150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185772988</v>
      </c>
      <c r="L77" s="18">
        <v>0</v>
      </c>
      <c r="M77" s="18">
        <f>SUM(Tabla1[[#This Row],[0-30]:[SIN RADICAR]])</f>
        <v>185772988</v>
      </c>
      <c r="N77" s="18">
        <v>0</v>
      </c>
      <c r="O77" s="18">
        <v>0</v>
      </c>
      <c r="P77" s="18">
        <f>+Tabla1[[#This Row],[TOTAL CARTERA BRUTA]]-Tabla1[[#This Row],[ANTICIPOS POR APLICAR]]-Tabla1[[#This Row],[GIRO DIRECTO]]</f>
        <v>185772988</v>
      </c>
    </row>
    <row r="78" spans="1:17" x14ac:dyDescent="0.25">
      <c r="A78" t="s">
        <v>133</v>
      </c>
      <c r="B78" s="15">
        <v>45747</v>
      </c>
      <c r="C78" t="s">
        <v>35</v>
      </c>
      <c r="D78">
        <v>891800213</v>
      </c>
      <c r="E78" t="s">
        <v>151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96824781</v>
      </c>
      <c r="L78" s="18">
        <v>0</v>
      </c>
      <c r="M78" s="18">
        <f>SUM(Tabla1[[#This Row],[0-30]:[SIN RADICAR]])</f>
        <v>96824781</v>
      </c>
      <c r="N78" s="18">
        <v>0</v>
      </c>
      <c r="O78" s="18">
        <v>0</v>
      </c>
      <c r="P78" s="18">
        <f>+Tabla1[[#This Row],[TOTAL CARTERA BRUTA]]-Tabla1[[#This Row],[ANTICIPOS POR APLICAR]]-Tabla1[[#This Row],[GIRO DIRECTO]]</f>
        <v>96824781</v>
      </c>
    </row>
    <row r="79" spans="1:17" x14ac:dyDescent="0.25">
      <c r="A79" t="s">
        <v>133</v>
      </c>
      <c r="B79" s="15">
        <v>45747</v>
      </c>
      <c r="C79" t="s">
        <v>35</v>
      </c>
      <c r="D79">
        <v>892115006</v>
      </c>
      <c r="E79" t="s">
        <v>152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11193089</v>
      </c>
      <c r="L79" s="18">
        <v>0</v>
      </c>
      <c r="M79" s="18">
        <f>SUM(Tabla1[[#This Row],[0-30]:[SIN RADICAR]])</f>
        <v>11193089</v>
      </c>
      <c r="N79" s="18">
        <v>0</v>
      </c>
      <c r="O79" s="18">
        <v>0</v>
      </c>
      <c r="P79" s="18">
        <f>+Tabla1[[#This Row],[TOTAL CARTERA BRUTA]]-Tabla1[[#This Row],[ANTICIPOS POR APLICAR]]-Tabla1[[#This Row],[GIRO DIRECTO]]</f>
        <v>11193089</v>
      </c>
    </row>
    <row r="80" spans="1:17" x14ac:dyDescent="0.25">
      <c r="A80" t="s">
        <v>133</v>
      </c>
      <c r="B80" s="15">
        <v>45747</v>
      </c>
      <c r="C80" t="s">
        <v>35</v>
      </c>
      <c r="D80">
        <v>832000760</v>
      </c>
      <c r="E80" t="s">
        <v>153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392698711</v>
      </c>
      <c r="L80" s="18">
        <v>0</v>
      </c>
      <c r="M80" s="18">
        <f>SUM(Tabla1[[#This Row],[0-30]:[SIN RADICAR]])</f>
        <v>392698711</v>
      </c>
      <c r="N80" s="18">
        <v>0</v>
      </c>
      <c r="O80" s="18">
        <v>0</v>
      </c>
      <c r="P80" s="18">
        <f>+Tabla1[[#This Row],[TOTAL CARTERA BRUTA]]-Tabla1[[#This Row],[ANTICIPOS POR APLICAR]]-Tabla1[[#This Row],[GIRO DIRECTO]]</f>
        <v>392698711</v>
      </c>
    </row>
    <row r="81" spans="1:16" x14ac:dyDescent="0.25">
      <c r="A81" t="s">
        <v>133</v>
      </c>
      <c r="B81" s="15">
        <v>45747</v>
      </c>
      <c r="C81" t="s">
        <v>35</v>
      </c>
      <c r="D81">
        <v>901093846</v>
      </c>
      <c r="E81" t="s">
        <v>154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5696721320</v>
      </c>
      <c r="L81" s="18">
        <v>0</v>
      </c>
      <c r="M81" s="18">
        <f>SUM(Tabla1[[#This Row],[0-30]:[SIN RADICAR]])</f>
        <v>5696721320</v>
      </c>
      <c r="N81" s="18">
        <v>0</v>
      </c>
      <c r="O81" s="18">
        <v>0</v>
      </c>
      <c r="P81" s="18">
        <f>+Tabla1[[#This Row],[TOTAL CARTERA BRUTA]]-Tabla1[[#This Row],[ANTICIPOS POR APLICAR]]-Tabla1[[#This Row],[GIRO DIRECTO]]</f>
        <v>5696721320</v>
      </c>
    </row>
    <row r="82" spans="1:16" x14ac:dyDescent="0.25">
      <c r="A82" t="s">
        <v>133</v>
      </c>
      <c r="B82" s="15">
        <v>45747</v>
      </c>
      <c r="C82" t="s">
        <v>69</v>
      </c>
      <c r="D82">
        <v>800246953</v>
      </c>
      <c r="E82" t="s">
        <v>155</v>
      </c>
      <c r="F82" s="18">
        <v>0</v>
      </c>
      <c r="G82" s="18">
        <v>0</v>
      </c>
      <c r="H82" s="18">
        <v>0</v>
      </c>
      <c r="I82" s="18">
        <v>227625992</v>
      </c>
      <c r="J82" s="18">
        <v>1112274368</v>
      </c>
      <c r="K82" s="18">
        <v>0</v>
      </c>
      <c r="L82" s="18">
        <v>0</v>
      </c>
      <c r="M82" s="18">
        <f>SUM(Tabla1[[#This Row],[0-30]:[SIN RADICAR]])</f>
        <v>1339900360</v>
      </c>
      <c r="N82" s="18">
        <v>0</v>
      </c>
      <c r="O82" s="18">
        <v>0</v>
      </c>
      <c r="P82" s="18">
        <f>+Tabla1[[#This Row],[TOTAL CARTERA BRUTA]]-Tabla1[[#This Row],[ANTICIPOS POR APLICAR]]-Tabla1[[#This Row],[GIRO DIRECTO]]</f>
        <v>1339900360</v>
      </c>
    </row>
    <row r="83" spans="1:16" x14ac:dyDescent="0.25">
      <c r="A83" t="s">
        <v>133</v>
      </c>
      <c r="B83" s="15">
        <v>45747</v>
      </c>
      <c r="C83" t="s">
        <v>69</v>
      </c>
      <c r="D83">
        <v>800246953</v>
      </c>
      <c r="E83" t="s">
        <v>156</v>
      </c>
      <c r="F83" s="18">
        <v>0</v>
      </c>
      <c r="G83" s="18">
        <v>0</v>
      </c>
      <c r="H83" s="18">
        <v>0</v>
      </c>
      <c r="I83" s="18">
        <v>688163470</v>
      </c>
      <c r="J83" s="18">
        <v>0</v>
      </c>
      <c r="K83" s="18">
        <v>0</v>
      </c>
      <c r="L83" s="18">
        <v>0</v>
      </c>
      <c r="M83" s="18">
        <f>SUM(Tabla1[[#This Row],[0-30]:[SIN RADICAR]])</f>
        <v>688163470</v>
      </c>
      <c r="N83" s="18">
        <v>0</v>
      </c>
      <c r="O83" s="18">
        <v>0</v>
      </c>
      <c r="P83" s="18">
        <f>+Tabla1[[#This Row],[TOTAL CARTERA BRUTA]]-Tabla1[[#This Row],[ANTICIPOS POR APLICAR]]-Tabla1[[#This Row],[GIRO DIRECTO]]</f>
        <v>688163470</v>
      </c>
    </row>
    <row r="84" spans="1:16" x14ac:dyDescent="0.25">
      <c r="A84" t="s">
        <v>133</v>
      </c>
      <c r="B84" s="15">
        <v>45747</v>
      </c>
      <c r="C84" t="s">
        <v>69</v>
      </c>
      <c r="D84">
        <v>800246953</v>
      </c>
      <c r="E84" t="s">
        <v>157</v>
      </c>
      <c r="F84" s="18">
        <v>0</v>
      </c>
      <c r="G84" s="18">
        <v>1523927445</v>
      </c>
      <c r="H84" s="18">
        <v>0</v>
      </c>
      <c r="I84" s="18">
        <v>0</v>
      </c>
      <c r="J84" s="18">
        <v>0</v>
      </c>
      <c r="K84" s="18">
        <v>0</v>
      </c>
      <c r="L84" s="18">
        <v>4477124805</v>
      </c>
      <c r="M84" s="18">
        <f>SUM(Tabla1[[#This Row],[0-30]:[SIN RADICAR]])</f>
        <v>6001052250</v>
      </c>
      <c r="N84" s="18">
        <v>0</v>
      </c>
      <c r="O84" s="18">
        <v>0</v>
      </c>
      <c r="P84" s="18">
        <f>+Tabla1[[#This Row],[TOTAL CARTERA BRUTA]]-Tabla1[[#This Row],[ANTICIPOS POR APLICAR]]-Tabla1[[#This Row],[GIRO DIRECTO]]</f>
        <v>6001052250</v>
      </c>
    </row>
    <row r="85" spans="1:16" x14ac:dyDescent="0.25">
      <c r="A85" t="s">
        <v>133</v>
      </c>
      <c r="B85" s="15">
        <v>45747</v>
      </c>
      <c r="C85" t="s">
        <v>50</v>
      </c>
      <c r="D85">
        <v>800246953</v>
      </c>
      <c r="E85" t="s">
        <v>158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238039850</v>
      </c>
      <c r="L85" s="18">
        <v>0</v>
      </c>
      <c r="M85" s="18">
        <f>SUM(Tabla1[[#This Row],[0-30]:[SIN RADICAR]])</f>
        <v>238039850</v>
      </c>
      <c r="N85" s="18">
        <v>0</v>
      </c>
      <c r="O85" s="18">
        <v>0</v>
      </c>
      <c r="P85" s="18">
        <f>+Tabla1[[#This Row],[TOTAL CARTERA BRUTA]]-Tabla1[[#This Row],[ANTICIPOS POR APLICAR]]-Tabla1[[#This Row],[GIRO DIRECTO]]</f>
        <v>238039850</v>
      </c>
    </row>
    <row r="86" spans="1:16" x14ac:dyDescent="0.25">
      <c r="A86" t="s">
        <v>133</v>
      </c>
      <c r="B86" s="15">
        <v>45747</v>
      </c>
      <c r="C86" t="s">
        <v>50</v>
      </c>
      <c r="D86">
        <v>800246953</v>
      </c>
      <c r="E86" t="s">
        <v>159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5604927</v>
      </c>
      <c r="L86" s="18">
        <v>0</v>
      </c>
      <c r="M86" s="18">
        <f>SUM(Tabla1[[#This Row],[0-30]:[SIN RADICAR]])</f>
        <v>5604927</v>
      </c>
      <c r="N86" s="18">
        <v>0</v>
      </c>
      <c r="O86" s="18">
        <v>0</v>
      </c>
      <c r="P86" s="18">
        <f>+Tabla1[[#This Row],[TOTAL CARTERA BRUTA]]-Tabla1[[#This Row],[ANTICIPOS POR APLICAR]]-Tabla1[[#This Row],[GIRO DIRECTO]]</f>
        <v>5604927</v>
      </c>
    </row>
    <row r="87" spans="1:16" x14ac:dyDescent="0.25">
      <c r="A87" t="s">
        <v>133</v>
      </c>
      <c r="B87" s="15">
        <v>45747</v>
      </c>
      <c r="C87" t="s">
        <v>50</v>
      </c>
      <c r="D87">
        <v>800246953</v>
      </c>
      <c r="E87" t="s">
        <v>160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224182</v>
      </c>
      <c r="L87" s="18">
        <v>0</v>
      </c>
      <c r="M87" s="18">
        <f>SUM(Tabla1[[#This Row],[0-30]:[SIN RADICAR]])</f>
        <v>224182</v>
      </c>
      <c r="N87" s="18">
        <v>0</v>
      </c>
      <c r="O87" s="18">
        <v>0</v>
      </c>
      <c r="P87" s="18">
        <f>+Tabla1[[#This Row],[TOTAL CARTERA BRUTA]]-Tabla1[[#This Row],[ANTICIPOS POR APLICAR]]-Tabla1[[#This Row],[GIRO DIRECTO]]</f>
        <v>224182</v>
      </c>
    </row>
    <row r="88" spans="1:16" x14ac:dyDescent="0.25">
      <c r="A88" t="s">
        <v>133</v>
      </c>
      <c r="B88" s="15">
        <v>45747</v>
      </c>
      <c r="C88" t="s">
        <v>50</v>
      </c>
      <c r="D88">
        <v>800246953</v>
      </c>
      <c r="E88" t="s">
        <v>161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1993721</v>
      </c>
      <c r="L88" s="18">
        <v>0</v>
      </c>
      <c r="M88" s="18">
        <f>SUM(Tabla1[[#This Row],[0-30]:[SIN RADICAR]])</f>
        <v>1993721</v>
      </c>
      <c r="N88" s="18">
        <v>0</v>
      </c>
      <c r="O88" s="18">
        <v>0</v>
      </c>
      <c r="P88" s="18">
        <f>+Tabla1[[#This Row],[TOTAL CARTERA BRUTA]]-Tabla1[[#This Row],[ANTICIPOS POR APLICAR]]-Tabla1[[#This Row],[GIRO DIRECTO]]</f>
        <v>1993721</v>
      </c>
    </row>
    <row r="89" spans="1:16" x14ac:dyDescent="0.25">
      <c r="A89" t="s">
        <v>133</v>
      </c>
      <c r="B89" s="15">
        <v>45747</v>
      </c>
      <c r="C89" t="s">
        <v>50</v>
      </c>
      <c r="D89">
        <v>800246953</v>
      </c>
      <c r="E89" t="s">
        <v>162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26837536</v>
      </c>
      <c r="L89" s="18">
        <v>0</v>
      </c>
      <c r="M89" s="18">
        <f>SUM(Tabla1[[#This Row],[0-30]:[SIN RADICAR]])</f>
        <v>26837536</v>
      </c>
      <c r="N89" s="18">
        <v>0</v>
      </c>
      <c r="O89" s="18">
        <v>0</v>
      </c>
      <c r="P89" s="18">
        <f>+Tabla1[[#This Row],[TOTAL CARTERA BRUTA]]-Tabla1[[#This Row],[ANTICIPOS POR APLICAR]]-Tabla1[[#This Row],[GIRO DIRECTO]]</f>
        <v>26837536</v>
      </c>
    </row>
    <row r="90" spans="1:16" x14ac:dyDescent="0.25">
      <c r="A90" t="s">
        <v>133</v>
      </c>
      <c r="B90" s="15">
        <v>45747</v>
      </c>
      <c r="C90" t="s">
        <v>50</v>
      </c>
      <c r="D90">
        <v>800246953</v>
      </c>
      <c r="E90" t="s">
        <v>163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3152739</v>
      </c>
      <c r="L90" s="18">
        <v>0</v>
      </c>
      <c r="M90" s="18">
        <f>SUM(Tabla1[[#This Row],[0-30]:[SIN RADICAR]])</f>
        <v>3152739</v>
      </c>
      <c r="N90" s="18">
        <v>0</v>
      </c>
      <c r="O90" s="18">
        <v>0</v>
      </c>
      <c r="P90" s="18">
        <f>+Tabla1[[#This Row],[TOTAL CARTERA BRUTA]]-Tabla1[[#This Row],[ANTICIPOS POR APLICAR]]-Tabla1[[#This Row],[GIRO DIRECTO]]</f>
        <v>3152739</v>
      </c>
    </row>
    <row r="91" spans="1:16" x14ac:dyDescent="0.25">
      <c r="A91" t="s">
        <v>133</v>
      </c>
      <c r="B91" s="15">
        <v>45747</v>
      </c>
      <c r="C91" t="s">
        <v>50</v>
      </c>
      <c r="D91">
        <v>800246953</v>
      </c>
      <c r="E91" t="s">
        <v>164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598292759</v>
      </c>
      <c r="L91" s="18">
        <v>0</v>
      </c>
      <c r="M91" s="18">
        <f>SUM(Tabla1[[#This Row],[0-30]:[SIN RADICAR]])</f>
        <v>598292759</v>
      </c>
      <c r="N91" s="18">
        <v>0</v>
      </c>
      <c r="O91" s="18">
        <v>0</v>
      </c>
      <c r="P91" s="18">
        <f>+Tabla1[[#This Row],[TOTAL CARTERA BRUTA]]-Tabla1[[#This Row],[ANTICIPOS POR APLICAR]]-Tabla1[[#This Row],[GIRO DIRECTO]]</f>
        <v>598292759</v>
      </c>
    </row>
    <row r="92" spans="1:16" x14ac:dyDescent="0.25">
      <c r="A92" t="s">
        <v>133</v>
      </c>
      <c r="B92" s="15">
        <v>45747</v>
      </c>
      <c r="C92" t="s">
        <v>50</v>
      </c>
      <c r="D92">
        <v>800246953</v>
      </c>
      <c r="E92" t="s">
        <v>165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46618333</v>
      </c>
      <c r="L92" s="18">
        <v>0</v>
      </c>
      <c r="M92" s="18">
        <f>SUM(Tabla1[[#This Row],[0-30]:[SIN RADICAR]])</f>
        <v>46618333</v>
      </c>
      <c r="N92" s="18">
        <v>0</v>
      </c>
      <c r="O92" s="18">
        <v>0</v>
      </c>
      <c r="P92" s="18">
        <f>+Tabla1[[#This Row],[TOTAL CARTERA BRUTA]]-Tabla1[[#This Row],[ANTICIPOS POR APLICAR]]-Tabla1[[#This Row],[GIRO DIRECTO]]</f>
        <v>46618333</v>
      </c>
    </row>
    <row r="93" spans="1:16" x14ac:dyDescent="0.25">
      <c r="A93" t="s">
        <v>133</v>
      </c>
      <c r="B93" s="15">
        <v>45747</v>
      </c>
      <c r="C93" t="s">
        <v>50</v>
      </c>
      <c r="D93">
        <v>800246953</v>
      </c>
      <c r="E93" t="s">
        <v>166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159127809</v>
      </c>
      <c r="L93" s="18">
        <v>0</v>
      </c>
      <c r="M93" s="18">
        <f>SUM(Tabla1[[#This Row],[0-30]:[SIN RADICAR]])</f>
        <v>159127809</v>
      </c>
      <c r="N93" s="18">
        <v>0</v>
      </c>
      <c r="O93" s="18">
        <v>0</v>
      </c>
      <c r="P93" s="18">
        <f>+Tabla1[[#This Row],[TOTAL CARTERA BRUTA]]-Tabla1[[#This Row],[ANTICIPOS POR APLICAR]]-Tabla1[[#This Row],[GIRO DIRECTO]]</f>
        <v>159127809</v>
      </c>
    </row>
    <row r="94" spans="1:16" x14ac:dyDescent="0.25">
      <c r="A94" t="s">
        <v>133</v>
      </c>
      <c r="B94" s="15">
        <v>45747</v>
      </c>
      <c r="C94" t="s">
        <v>50</v>
      </c>
      <c r="D94">
        <v>800246953</v>
      </c>
      <c r="E94" t="s">
        <v>167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84643159</v>
      </c>
      <c r="L94" s="18">
        <v>0</v>
      </c>
      <c r="M94" s="18">
        <f>SUM(Tabla1[[#This Row],[0-30]:[SIN RADICAR]])</f>
        <v>84643159</v>
      </c>
      <c r="N94" s="18">
        <v>0</v>
      </c>
      <c r="O94" s="18">
        <v>0</v>
      </c>
      <c r="P94" s="18">
        <f>+Tabla1[[#This Row],[TOTAL CARTERA BRUTA]]-Tabla1[[#This Row],[ANTICIPOS POR APLICAR]]-Tabla1[[#This Row],[GIRO DIRECTO]]</f>
        <v>84643159</v>
      </c>
    </row>
    <row r="95" spans="1:16" x14ac:dyDescent="0.25">
      <c r="A95" t="s">
        <v>133</v>
      </c>
      <c r="B95" s="15">
        <v>45747</v>
      </c>
      <c r="C95" t="s">
        <v>50</v>
      </c>
      <c r="D95">
        <v>800246953</v>
      </c>
      <c r="E95" t="s">
        <v>168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1924162</v>
      </c>
      <c r="L95" s="18">
        <v>0</v>
      </c>
      <c r="M95" s="18">
        <f>SUM(Tabla1[[#This Row],[0-30]:[SIN RADICAR]])</f>
        <v>1924162</v>
      </c>
      <c r="N95" s="18">
        <v>0</v>
      </c>
      <c r="O95" s="18">
        <v>0</v>
      </c>
      <c r="P95" s="18">
        <f>+Tabla1[[#This Row],[TOTAL CARTERA BRUTA]]-Tabla1[[#This Row],[ANTICIPOS POR APLICAR]]-Tabla1[[#This Row],[GIRO DIRECTO]]</f>
        <v>1924162</v>
      </c>
    </row>
    <row r="96" spans="1:16" x14ac:dyDescent="0.25">
      <c r="A96" t="s">
        <v>133</v>
      </c>
      <c r="B96" s="15">
        <v>45747</v>
      </c>
      <c r="C96" t="s">
        <v>50</v>
      </c>
      <c r="D96">
        <v>800246953</v>
      </c>
      <c r="E96" t="s">
        <v>169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4491116</v>
      </c>
      <c r="L96" s="18">
        <v>0</v>
      </c>
      <c r="M96" s="18">
        <f>SUM(Tabla1[[#This Row],[0-30]:[SIN RADICAR]])</f>
        <v>4491116</v>
      </c>
      <c r="N96" s="18">
        <v>0</v>
      </c>
      <c r="O96" s="18">
        <v>0</v>
      </c>
      <c r="P96" s="18">
        <f>+Tabla1[[#This Row],[TOTAL CARTERA BRUTA]]-Tabla1[[#This Row],[ANTICIPOS POR APLICAR]]-Tabla1[[#This Row],[GIRO DIRECTO]]</f>
        <v>4491116</v>
      </c>
    </row>
    <row r="97" spans="1:16" x14ac:dyDescent="0.25">
      <c r="A97" t="s">
        <v>133</v>
      </c>
      <c r="B97" s="15">
        <v>45747</v>
      </c>
      <c r="C97" t="s">
        <v>50</v>
      </c>
      <c r="D97">
        <v>800246953</v>
      </c>
      <c r="E97" t="s">
        <v>170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8143682</v>
      </c>
      <c r="L97" s="18">
        <v>0</v>
      </c>
      <c r="M97" s="18">
        <f>SUM(Tabla1[[#This Row],[0-30]:[SIN RADICAR]])</f>
        <v>8143682</v>
      </c>
      <c r="N97" s="18">
        <v>0</v>
      </c>
      <c r="O97" s="18">
        <v>0</v>
      </c>
      <c r="P97" s="18">
        <f>+Tabla1[[#This Row],[TOTAL CARTERA BRUTA]]-Tabla1[[#This Row],[ANTICIPOS POR APLICAR]]-Tabla1[[#This Row],[GIRO DIRECTO]]</f>
        <v>8143682</v>
      </c>
    </row>
    <row r="98" spans="1:16" x14ac:dyDescent="0.25">
      <c r="A98" t="s">
        <v>133</v>
      </c>
      <c r="B98" s="15">
        <v>45747</v>
      </c>
      <c r="C98" t="s">
        <v>50</v>
      </c>
      <c r="D98">
        <v>800246953</v>
      </c>
      <c r="E98" t="s">
        <v>171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80755468</v>
      </c>
      <c r="L98" s="18">
        <v>0</v>
      </c>
      <c r="M98" s="18">
        <f>SUM(Tabla1[[#This Row],[0-30]:[SIN RADICAR]])</f>
        <v>80755468</v>
      </c>
      <c r="N98" s="18">
        <v>0</v>
      </c>
      <c r="O98" s="18">
        <v>0</v>
      </c>
      <c r="P98" s="18">
        <f>+Tabla1[[#This Row],[TOTAL CARTERA BRUTA]]-Tabla1[[#This Row],[ANTICIPOS POR APLICAR]]-Tabla1[[#This Row],[GIRO DIRECTO]]</f>
        <v>80755468</v>
      </c>
    </row>
    <row r="99" spans="1:16" x14ac:dyDescent="0.25">
      <c r="A99" t="s">
        <v>133</v>
      </c>
      <c r="B99" s="15">
        <v>45747</v>
      </c>
      <c r="C99" t="s">
        <v>50</v>
      </c>
      <c r="D99">
        <v>800246953</v>
      </c>
      <c r="E99" t="s">
        <v>172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37460157</v>
      </c>
      <c r="L99" s="18">
        <v>0</v>
      </c>
      <c r="M99" s="18">
        <f>SUM(Tabla1[[#This Row],[0-30]:[SIN RADICAR]])</f>
        <v>37460157</v>
      </c>
      <c r="N99" s="18">
        <v>0</v>
      </c>
      <c r="O99" s="18">
        <v>0</v>
      </c>
      <c r="P99" s="18">
        <f>+Tabla1[[#This Row],[TOTAL CARTERA BRUTA]]-Tabla1[[#This Row],[ANTICIPOS POR APLICAR]]-Tabla1[[#This Row],[GIRO DIRECTO]]</f>
        <v>37460157</v>
      </c>
    </row>
    <row r="100" spans="1:16" x14ac:dyDescent="0.25">
      <c r="A100" t="s">
        <v>133</v>
      </c>
      <c r="B100" s="15">
        <v>45747</v>
      </c>
      <c r="C100" t="s">
        <v>50</v>
      </c>
      <c r="D100">
        <v>800246953</v>
      </c>
      <c r="E100" t="s">
        <v>173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8392618</v>
      </c>
      <c r="L100" s="18">
        <v>0</v>
      </c>
      <c r="M100" s="18">
        <f>SUM(Tabla1[[#This Row],[0-30]:[SIN RADICAR]])</f>
        <v>8392618</v>
      </c>
      <c r="N100" s="18">
        <v>0</v>
      </c>
      <c r="O100" s="18">
        <v>0</v>
      </c>
      <c r="P100" s="18">
        <f>+Tabla1[[#This Row],[TOTAL CARTERA BRUTA]]-Tabla1[[#This Row],[ANTICIPOS POR APLICAR]]-Tabla1[[#This Row],[GIRO DIRECTO]]</f>
        <v>8392618</v>
      </c>
    </row>
    <row r="101" spans="1:16" x14ac:dyDescent="0.25">
      <c r="A101" t="s">
        <v>133</v>
      </c>
      <c r="B101" s="15">
        <v>45747</v>
      </c>
      <c r="C101" t="s">
        <v>50</v>
      </c>
      <c r="D101">
        <v>800246953</v>
      </c>
      <c r="E101" t="s">
        <v>174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617186647</v>
      </c>
      <c r="L101" s="18">
        <v>0</v>
      </c>
      <c r="M101" s="18">
        <f>SUM(Tabla1[[#This Row],[0-30]:[SIN RADICAR]])</f>
        <v>617186647</v>
      </c>
      <c r="N101" s="18">
        <v>0</v>
      </c>
      <c r="O101" s="18">
        <v>0</v>
      </c>
      <c r="P101" s="18">
        <f>+Tabla1[[#This Row],[TOTAL CARTERA BRUTA]]-Tabla1[[#This Row],[ANTICIPOS POR APLICAR]]-Tabla1[[#This Row],[GIRO DIRECTO]]</f>
        <v>617186647</v>
      </c>
    </row>
    <row r="102" spans="1:16" x14ac:dyDescent="0.25">
      <c r="A102" t="s">
        <v>133</v>
      </c>
      <c r="B102" s="15">
        <v>45747</v>
      </c>
      <c r="C102" t="s">
        <v>50</v>
      </c>
      <c r="D102">
        <v>800246953</v>
      </c>
      <c r="E102" t="s">
        <v>175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21847543</v>
      </c>
      <c r="L102" s="18">
        <v>0</v>
      </c>
      <c r="M102" s="18">
        <f>SUM(Tabla1[[#This Row],[0-30]:[SIN RADICAR]])</f>
        <v>21847543</v>
      </c>
      <c r="N102" s="18">
        <v>0</v>
      </c>
      <c r="O102" s="18">
        <v>0</v>
      </c>
      <c r="P102" s="18">
        <f>+Tabla1[[#This Row],[TOTAL CARTERA BRUTA]]-Tabla1[[#This Row],[ANTICIPOS POR APLICAR]]-Tabla1[[#This Row],[GIRO DIRECTO]]</f>
        <v>21847543</v>
      </c>
    </row>
    <row r="103" spans="1:16" x14ac:dyDescent="0.25">
      <c r="A103" t="s">
        <v>133</v>
      </c>
      <c r="B103" s="15">
        <v>45747</v>
      </c>
      <c r="C103" t="s">
        <v>50</v>
      </c>
      <c r="D103">
        <v>800246953</v>
      </c>
      <c r="E103" t="s">
        <v>176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105271822</v>
      </c>
      <c r="L103" s="18">
        <v>0</v>
      </c>
      <c r="M103" s="18">
        <f>SUM(Tabla1[[#This Row],[0-30]:[SIN RADICAR]])</f>
        <v>105271822</v>
      </c>
      <c r="N103" s="18">
        <v>0</v>
      </c>
      <c r="O103" s="18">
        <v>0</v>
      </c>
      <c r="P103" s="18">
        <f>+Tabla1[[#This Row],[TOTAL CARTERA BRUTA]]-Tabla1[[#This Row],[ANTICIPOS POR APLICAR]]-Tabla1[[#This Row],[GIRO DIRECTO]]</f>
        <v>105271822</v>
      </c>
    </row>
    <row r="104" spans="1:16" x14ac:dyDescent="0.25">
      <c r="A104" t="s">
        <v>133</v>
      </c>
      <c r="B104" s="15">
        <v>45747</v>
      </c>
      <c r="C104" t="s">
        <v>50</v>
      </c>
      <c r="D104">
        <v>800246953</v>
      </c>
      <c r="E104" t="s">
        <v>177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1402942</v>
      </c>
      <c r="L104" s="18">
        <v>0</v>
      </c>
      <c r="M104" s="18">
        <f>SUM(Tabla1[[#This Row],[0-30]:[SIN RADICAR]])</f>
        <v>1402942</v>
      </c>
      <c r="N104" s="18">
        <v>0</v>
      </c>
      <c r="O104" s="18">
        <v>0</v>
      </c>
      <c r="P104" s="18">
        <f>+Tabla1[[#This Row],[TOTAL CARTERA BRUTA]]-Tabla1[[#This Row],[ANTICIPOS POR APLICAR]]-Tabla1[[#This Row],[GIRO DIRECTO]]</f>
        <v>1402942</v>
      </c>
    </row>
    <row r="105" spans="1:16" x14ac:dyDescent="0.25">
      <c r="A105" t="s">
        <v>133</v>
      </c>
      <c r="B105" s="15">
        <v>45747</v>
      </c>
      <c r="C105" t="s">
        <v>50</v>
      </c>
      <c r="D105">
        <v>800246953</v>
      </c>
      <c r="E105" t="s">
        <v>178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8243461</v>
      </c>
      <c r="L105" s="18">
        <v>0</v>
      </c>
      <c r="M105" s="18">
        <f>SUM(Tabla1[[#This Row],[0-30]:[SIN RADICAR]])</f>
        <v>8243461</v>
      </c>
      <c r="N105" s="18">
        <v>0</v>
      </c>
      <c r="O105" s="18">
        <v>0</v>
      </c>
      <c r="P105" s="18">
        <f>+Tabla1[[#This Row],[TOTAL CARTERA BRUTA]]-Tabla1[[#This Row],[ANTICIPOS POR APLICAR]]-Tabla1[[#This Row],[GIRO DIRECTO]]</f>
        <v>8243461</v>
      </c>
    </row>
    <row r="106" spans="1:16" x14ac:dyDescent="0.25">
      <c r="A106" t="s">
        <v>133</v>
      </c>
      <c r="B106" s="15">
        <v>45747</v>
      </c>
      <c r="C106" t="s">
        <v>50</v>
      </c>
      <c r="D106">
        <v>800246953</v>
      </c>
      <c r="E106" t="s">
        <v>179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1935</v>
      </c>
      <c r="L106" s="18">
        <v>0</v>
      </c>
      <c r="M106" s="18">
        <f>SUM(Tabla1[[#This Row],[0-30]:[SIN RADICAR]])</f>
        <v>1935</v>
      </c>
      <c r="N106" s="18">
        <v>0</v>
      </c>
      <c r="O106" s="18">
        <v>0</v>
      </c>
      <c r="P106" s="18">
        <f>+Tabla1[[#This Row],[TOTAL CARTERA BRUTA]]-Tabla1[[#This Row],[ANTICIPOS POR APLICAR]]-Tabla1[[#This Row],[GIRO DIRECTO]]</f>
        <v>1935</v>
      </c>
    </row>
    <row r="107" spans="1:16" x14ac:dyDescent="0.25">
      <c r="A107" t="s">
        <v>133</v>
      </c>
      <c r="B107" s="15">
        <v>45747</v>
      </c>
      <c r="C107" t="s">
        <v>50</v>
      </c>
      <c r="D107">
        <v>800246953</v>
      </c>
      <c r="E107" t="s">
        <v>180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190556</v>
      </c>
      <c r="L107" s="18">
        <v>0</v>
      </c>
      <c r="M107" s="18">
        <f>SUM(Tabla1[[#This Row],[0-30]:[SIN RADICAR]])</f>
        <v>190556</v>
      </c>
      <c r="N107" s="18">
        <v>0</v>
      </c>
      <c r="O107" s="18">
        <v>0</v>
      </c>
      <c r="P107" s="18">
        <f>+Tabla1[[#This Row],[TOTAL CARTERA BRUTA]]-Tabla1[[#This Row],[ANTICIPOS POR APLICAR]]-Tabla1[[#This Row],[GIRO DIRECTO]]</f>
        <v>190556</v>
      </c>
    </row>
    <row r="108" spans="1:16" x14ac:dyDescent="0.25">
      <c r="A108" t="s">
        <v>133</v>
      </c>
      <c r="B108" s="15">
        <v>45747</v>
      </c>
      <c r="C108" t="s">
        <v>50</v>
      </c>
      <c r="D108">
        <v>800246953</v>
      </c>
      <c r="E108" t="s">
        <v>181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117525446</v>
      </c>
      <c r="L108" s="18">
        <v>0</v>
      </c>
      <c r="M108" s="18">
        <f>SUM(Tabla1[[#This Row],[0-30]:[SIN RADICAR]])</f>
        <v>117525446</v>
      </c>
      <c r="N108" s="18">
        <v>0</v>
      </c>
      <c r="O108" s="18">
        <v>0</v>
      </c>
      <c r="P108" s="18">
        <f>+Tabla1[[#This Row],[TOTAL CARTERA BRUTA]]-Tabla1[[#This Row],[ANTICIPOS POR APLICAR]]-Tabla1[[#This Row],[GIRO DIRECTO]]</f>
        <v>117525446</v>
      </c>
    </row>
    <row r="109" spans="1:16" x14ac:dyDescent="0.25">
      <c r="A109" t="s">
        <v>133</v>
      </c>
      <c r="B109" s="15">
        <v>45747</v>
      </c>
      <c r="C109" t="s">
        <v>50</v>
      </c>
      <c r="D109">
        <v>800246953</v>
      </c>
      <c r="E109" t="s">
        <v>182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116539793</v>
      </c>
      <c r="L109" s="18">
        <v>0</v>
      </c>
      <c r="M109" s="18">
        <f>SUM(Tabla1[[#This Row],[0-30]:[SIN RADICAR]])</f>
        <v>116539793</v>
      </c>
      <c r="N109" s="18">
        <v>0</v>
      </c>
      <c r="O109" s="18">
        <v>0</v>
      </c>
      <c r="P109" s="18">
        <f>+Tabla1[[#This Row],[TOTAL CARTERA BRUTA]]-Tabla1[[#This Row],[ANTICIPOS POR APLICAR]]-Tabla1[[#This Row],[GIRO DIRECTO]]</f>
        <v>116539793</v>
      </c>
    </row>
    <row r="110" spans="1:16" x14ac:dyDescent="0.25">
      <c r="A110" t="s">
        <v>133</v>
      </c>
      <c r="B110" s="15">
        <v>45747</v>
      </c>
      <c r="C110" t="s">
        <v>50</v>
      </c>
      <c r="D110">
        <v>800246953</v>
      </c>
      <c r="E110" t="s">
        <v>183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238495345</v>
      </c>
      <c r="L110" s="18">
        <v>0</v>
      </c>
      <c r="M110" s="18">
        <f>SUM(Tabla1[[#This Row],[0-30]:[SIN RADICAR]])</f>
        <v>238495345</v>
      </c>
      <c r="N110" s="18">
        <v>0</v>
      </c>
      <c r="O110" s="18">
        <v>0</v>
      </c>
      <c r="P110" s="18">
        <f>+Tabla1[[#This Row],[TOTAL CARTERA BRUTA]]-Tabla1[[#This Row],[ANTICIPOS POR APLICAR]]-Tabla1[[#This Row],[GIRO DIRECTO]]</f>
        <v>238495345</v>
      </c>
    </row>
    <row r="111" spans="1:16" x14ac:dyDescent="0.25">
      <c r="A111" t="s">
        <v>133</v>
      </c>
      <c r="B111" s="15">
        <v>45747</v>
      </c>
      <c r="C111" t="s">
        <v>50</v>
      </c>
      <c r="D111">
        <v>800246953</v>
      </c>
      <c r="E111" t="s">
        <v>184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97874665</v>
      </c>
      <c r="L111" s="18">
        <v>0</v>
      </c>
      <c r="M111" s="18">
        <f>SUM(Tabla1[[#This Row],[0-30]:[SIN RADICAR]])</f>
        <v>97874665</v>
      </c>
      <c r="N111" s="18">
        <v>0</v>
      </c>
      <c r="O111" s="18">
        <v>0</v>
      </c>
      <c r="P111" s="18">
        <f>+Tabla1[[#This Row],[TOTAL CARTERA BRUTA]]-Tabla1[[#This Row],[ANTICIPOS POR APLICAR]]-Tabla1[[#This Row],[GIRO DIRECTO]]</f>
        <v>97874665</v>
      </c>
    </row>
    <row r="112" spans="1:16" x14ac:dyDescent="0.25">
      <c r="A112" t="s">
        <v>133</v>
      </c>
      <c r="B112" s="15">
        <v>45747</v>
      </c>
      <c r="C112" t="s">
        <v>50</v>
      </c>
      <c r="D112">
        <v>800246953</v>
      </c>
      <c r="E112" t="s">
        <v>185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15785944</v>
      </c>
      <c r="L112" s="18">
        <v>0</v>
      </c>
      <c r="M112" s="18">
        <f>SUM(Tabla1[[#This Row],[0-30]:[SIN RADICAR]])</f>
        <v>15785944</v>
      </c>
      <c r="N112" s="18">
        <v>0</v>
      </c>
      <c r="O112" s="18">
        <v>0</v>
      </c>
      <c r="P112" s="18">
        <f>+Tabla1[[#This Row],[TOTAL CARTERA BRUTA]]-Tabla1[[#This Row],[ANTICIPOS POR APLICAR]]-Tabla1[[#This Row],[GIRO DIRECTO]]</f>
        <v>15785944</v>
      </c>
    </row>
    <row r="113" spans="1:16" x14ac:dyDescent="0.25">
      <c r="A113" t="s">
        <v>133</v>
      </c>
      <c r="B113" s="15">
        <v>45747</v>
      </c>
      <c r="C113" t="s">
        <v>50</v>
      </c>
      <c r="D113">
        <v>800246953</v>
      </c>
      <c r="E113" t="s">
        <v>186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1959042</v>
      </c>
      <c r="L113" s="18">
        <v>0</v>
      </c>
      <c r="M113" s="18">
        <f>SUM(Tabla1[[#This Row],[0-30]:[SIN RADICAR]])</f>
        <v>1959042</v>
      </c>
      <c r="N113" s="18">
        <v>0</v>
      </c>
      <c r="O113" s="18">
        <v>0</v>
      </c>
      <c r="P113" s="18">
        <f>+Tabla1[[#This Row],[TOTAL CARTERA BRUTA]]-Tabla1[[#This Row],[ANTICIPOS POR APLICAR]]-Tabla1[[#This Row],[GIRO DIRECTO]]</f>
        <v>1959042</v>
      </c>
    </row>
    <row r="114" spans="1:16" x14ac:dyDescent="0.25">
      <c r="A114" t="s">
        <v>133</v>
      </c>
      <c r="B114" s="15">
        <v>45747</v>
      </c>
      <c r="C114" t="s">
        <v>50</v>
      </c>
      <c r="D114">
        <v>800246953</v>
      </c>
      <c r="E114" t="s">
        <v>187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2598558</v>
      </c>
      <c r="L114" s="18">
        <v>0</v>
      </c>
      <c r="M114" s="18">
        <f>SUM(Tabla1[[#This Row],[0-30]:[SIN RADICAR]])</f>
        <v>2598558</v>
      </c>
      <c r="N114" s="18">
        <v>0</v>
      </c>
      <c r="O114" s="18">
        <v>0</v>
      </c>
      <c r="P114" s="18">
        <f>+Tabla1[[#This Row],[TOTAL CARTERA BRUTA]]-Tabla1[[#This Row],[ANTICIPOS POR APLICAR]]-Tabla1[[#This Row],[GIRO DIRECTO]]</f>
        <v>2598558</v>
      </c>
    </row>
    <row r="115" spans="1:16" x14ac:dyDescent="0.25">
      <c r="A115" t="s">
        <v>133</v>
      </c>
      <c r="B115" s="15">
        <v>45747</v>
      </c>
      <c r="C115" t="s">
        <v>50</v>
      </c>
      <c r="D115">
        <v>800246953</v>
      </c>
      <c r="E115" t="s">
        <v>188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47014094</v>
      </c>
      <c r="L115" s="18">
        <v>0</v>
      </c>
      <c r="M115" s="18">
        <f>SUM(Tabla1[[#This Row],[0-30]:[SIN RADICAR]])</f>
        <v>47014094</v>
      </c>
      <c r="N115" s="18">
        <v>0</v>
      </c>
      <c r="O115" s="18">
        <v>0</v>
      </c>
      <c r="P115" s="18">
        <f>+Tabla1[[#This Row],[TOTAL CARTERA BRUTA]]-Tabla1[[#This Row],[ANTICIPOS POR APLICAR]]-Tabla1[[#This Row],[GIRO DIRECTO]]</f>
        <v>47014094</v>
      </c>
    </row>
    <row r="116" spans="1:16" x14ac:dyDescent="0.25">
      <c r="A116" t="s">
        <v>133</v>
      </c>
      <c r="B116" s="15">
        <v>45747</v>
      </c>
      <c r="C116" t="s">
        <v>50</v>
      </c>
      <c r="D116">
        <v>800246953</v>
      </c>
      <c r="E116" t="s">
        <v>189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9163660</v>
      </c>
      <c r="L116" s="18">
        <v>0</v>
      </c>
      <c r="M116" s="18">
        <f>SUM(Tabla1[[#This Row],[0-30]:[SIN RADICAR]])</f>
        <v>9163660</v>
      </c>
      <c r="N116" s="18">
        <v>0</v>
      </c>
      <c r="O116" s="18">
        <v>0</v>
      </c>
      <c r="P116" s="18">
        <f>+Tabla1[[#This Row],[TOTAL CARTERA BRUTA]]-Tabla1[[#This Row],[ANTICIPOS POR APLICAR]]-Tabla1[[#This Row],[GIRO DIRECTO]]</f>
        <v>9163660</v>
      </c>
    </row>
    <row r="117" spans="1:16" x14ac:dyDescent="0.25">
      <c r="A117" t="s">
        <v>133</v>
      </c>
      <c r="B117" s="15">
        <v>45747</v>
      </c>
      <c r="C117" t="s">
        <v>50</v>
      </c>
      <c r="D117">
        <v>800246953</v>
      </c>
      <c r="E117" t="s">
        <v>190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12604442</v>
      </c>
      <c r="L117" s="18">
        <v>0</v>
      </c>
      <c r="M117" s="18">
        <f>SUM(Tabla1[[#This Row],[0-30]:[SIN RADICAR]])</f>
        <v>12604442</v>
      </c>
      <c r="N117" s="18">
        <v>0</v>
      </c>
      <c r="O117" s="18">
        <v>0</v>
      </c>
      <c r="P117" s="18">
        <f>+Tabla1[[#This Row],[TOTAL CARTERA BRUTA]]-Tabla1[[#This Row],[ANTICIPOS POR APLICAR]]-Tabla1[[#This Row],[GIRO DIRECTO]]</f>
        <v>12604442</v>
      </c>
    </row>
    <row r="118" spans="1:16" x14ac:dyDescent="0.25">
      <c r="A118" t="s">
        <v>133</v>
      </c>
      <c r="B118" s="15">
        <v>45747</v>
      </c>
      <c r="C118" t="s">
        <v>50</v>
      </c>
      <c r="D118">
        <v>800246953</v>
      </c>
      <c r="E118" t="s">
        <v>191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5686470</v>
      </c>
      <c r="L118" s="18">
        <v>0</v>
      </c>
      <c r="M118" s="18">
        <f>SUM(Tabla1[[#This Row],[0-30]:[SIN RADICAR]])</f>
        <v>5686470</v>
      </c>
      <c r="N118" s="18">
        <v>0</v>
      </c>
      <c r="O118" s="18">
        <v>0</v>
      </c>
      <c r="P118" s="18">
        <f>+Tabla1[[#This Row],[TOTAL CARTERA BRUTA]]-Tabla1[[#This Row],[ANTICIPOS POR APLICAR]]-Tabla1[[#This Row],[GIRO DIRECTO]]</f>
        <v>5686470</v>
      </c>
    </row>
    <row r="119" spans="1:16" x14ac:dyDescent="0.25">
      <c r="A119" t="s">
        <v>133</v>
      </c>
      <c r="B119" s="15">
        <v>45747</v>
      </c>
      <c r="C119" t="s">
        <v>50</v>
      </c>
      <c r="D119">
        <v>800246953</v>
      </c>
      <c r="E119" t="s">
        <v>159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40942467</v>
      </c>
      <c r="L119" s="18">
        <v>0</v>
      </c>
      <c r="M119" s="18">
        <f>SUM(Tabla1[[#This Row],[0-30]:[SIN RADICAR]])</f>
        <v>40942467</v>
      </c>
      <c r="N119" s="18">
        <v>0</v>
      </c>
      <c r="O119" s="18">
        <v>0</v>
      </c>
      <c r="P119" s="18">
        <f>+Tabla1[[#This Row],[TOTAL CARTERA BRUTA]]-Tabla1[[#This Row],[ANTICIPOS POR APLICAR]]-Tabla1[[#This Row],[GIRO DIRECTO]]</f>
        <v>40942467</v>
      </c>
    </row>
    <row r="120" spans="1:16" x14ac:dyDescent="0.25">
      <c r="A120" t="s">
        <v>133</v>
      </c>
      <c r="B120" s="15">
        <v>45747</v>
      </c>
      <c r="C120" t="s">
        <v>50</v>
      </c>
      <c r="D120">
        <v>800246953</v>
      </c>
      <c r="E120" t="s">
        <v>192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37964404</v>
      </c>
      <c r="L120" s="18">
        <v>0</v>
      </c>
      <c r="M120" s="18">
        <f>SUM(Tabla1[[#This Row],[0-30]:[SIN RADICAR]])</f>
        <v>37964404</v>
      </c>
      <c r="N120" s="18">
        <v>0</v>
      </c>
      <c r="O120" s="18">
        <v>0</v>
      </c>
      <c r="P120" s="18">
        <f>+Tabla1[[#This Row],[TOTAL CARTERA BRUTA]]-Tabla1[[#This Row],[ANTICIPOS POR APLICAR]]-Tabla1[[#This Row],[GIRO DIRECTO]]</f>
        <v>37964404</v>
      </c>
    </row>
    <row r="121" spans="1:16" x14ac:dyDescent="0.25">
      <c r="A121" t="s">
        <v>133</v>
      </c>
      <c r="B121" s="15">
        <v>45747</v>
      </c>
      <c r="C121" t="s">
        <v>50</v>
      </c>
      <c r="D121">
        <v>800246953</v>
      </c>
      <c r="E121" t="s">
        <v>193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206277131</v>
      </c>
      <c r="L121" s="18">
        <v>0</v>
      </c>
      <c r="M121" s="18">
        <f>SUM(Tabla1[[#This Row],[0-30]:[SIN RADICAR]])</f>
        <v>206277131</v>
      </c>
      <c r="N121" s="18">
        <v>0</v>
      </c>
      <c r="O121" s="18">
        <v>0</v>
      </c>
      <c r="P121" s="18">
        <f>+Tabla1[[#This Row],[TOTAL CARTERA BRUTA]]-Tabla1[[#This Row],[ANTICIPOS POR APLICAR]]-Tabla1[[#This Row],[GIRO DIRECTO]]</f>
        <v>206277131</v>
      </c>
    </row>
    <row r="122" spans="1:16" x14ac:dyDescent="0.25">
      <c r="A122" t="s">
        <v>133</v>
      </c>
      <c r="B122" s="15">
        <v>45747</v>
      </c>
      <c r="C122" t="s">
        <v>50</v>
      </c>
      <c r="D122">
        <v>800246953</v>
      </c>
      <c r="E122" t="s">
        <v>194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113180859</v>
      </c>
      <c r="L122" s="18">
        <v>0</v>
      </c>
      <c r="M122" s="18">
        <f>SUM(Tabla1[[#This Row],[0-30]:[SIN RADICAR]])</f>
        <v>113180859</v>
      </c>
      <c r="N122" s="18">
        <v>0</v>
      </c>
      <c r="O122" s="18">
        <v>0</v>
      </c>
      <c r="P122" s="18">
        <f>+Tabla1[[#This Row],[TOTAL CARTERA BRUTA]]-Tabla1[[#This Row],[ANTICIPOS POR APLICAR]]-Tabla1[[#This Row],[GIRO DIRECTO]]</f>
        <v>113180859</v>
      </c>
    </row>
    <row r="123" spans="1:16" x14ac:dyDescent="0.25">
      <c r="A123" t="s">
        <v>133</v>
      </c>
      <c r="B123" s="15">
        <v>45747</v>
      </c>
      <c r="C123" t="s">
        <v>50</v>
      </c>
      <c r="D123">
        <v>800246953</v>
      </c>
      <c r="E123" t="s">
        <v>195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25655503</v>
      </c>
      <c r="L123" s="18">
        <v>0</v>
      </c>
      <c r="M123" s="18">
        <f>SUM(Tabla1[[#This Row],[0-30]:[SIN RADICAR]])</f>
        <v>25655503</v>
      </c>
      <c r="N123" s="18">
        <v>0</v>
      </c>
      <c r="O123" s="18">
        <v>0</v>
      </c>
      <c r="P123" s="18">
        <f>+Tabla1[[#This Row],[TOTAL CARTERA BRUTA]]-Tabla1[[#This Row],[ANTICIPOS POR APLICAR]]-Tabla1[[#This Row],[GIRO DIRECTO]]</f>
        <v>25655503</v>
      </c>
    </row>
    <row r="124" spans="1:16" x14ac:dyDescent="0.25">
      <c r="A124" t="s">
        <v>133</v>
      </c>
      <c r="B124" s="15">
        <v>45747</v>
      </c>
      <c r="C124" t="s">
        <v>50</v>
      </c>
      <c r="D124">
        <v>800246953</v>
      </c>
      <c r="E124" t="s">
        <v>196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625908095</v>
      </c>
      <c r="L124" s="18">
        <v>0</v>
      </c>
      <c r="M124" s="18">
        <f>SUM(Tabla1[[#This Row],[0-30]:[SIN RADICAR]])</f>
        <v>625908095</v>
      </c>
      <c r="N124" s="18">
        <v>0</v>
      </c>
      <c r="O124" s="18">
        <v>0</v>
      </c>
      <c r="P124" s="18">
        <f>+Tabla1[[#This Row],[TOTAL CARTERA BRUTA]]-Tabla1[[#This Row],[ANTICIPOS POR APLICAR]]-Tabla1[[#This Row],[GIRO DIRECTO]]</f>
        <v>625908095</v>
      </c>
    </row>
    <row r="125" spans="1:16" x14ac:dyDescent="0.25">
      <c r="A125" t="s">
        <v>133</v>
      </c>
      <c r="B125" s="15">
        <v>45747</v>
      </c>
      <c r="C125" t="s">
        <v>50</v>
      </c>
      <c r="D125">
        <v>800246953</v>
      </c>
      <c r="E125" t="s">
        <v>197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5389732</v>
      </c>
      <c r="L125" s="18">
        <v>0</v>
      </c>
      <c r="M125" s="18">
        <f>SUM(Tabla1[[#This Row],[0-30]:[SIN RADICAR]])</f>
        <v>5389732</v>
      </c>
      <c r="N125" s="18">
        <v>0</v>
      </c>
      <c r="O125" s="18">
        <v>0</v>
      </c>
      <c r="P125" s="18">
        <f>+Tabla1[[#This Row],[TOTAL CARTERA BRUTA]]-Tabla1[[#This Row],[ANTICIPOS POR APLICAR]]-Tabla1[[#This Row],[GIRO DIRECTO]]</f>
        <v>5389732</v>
      </c>
    </row>
    <row r="126" spans="1:16" x14ac:dyDescent="0.25">
      <c r="A126" t="s">
        <v>133</v>
      </c>
      <c r="B126" s="15">
        <v>45747</v>
      </c>
      <c r="C126" t="s">
        <v>50</v>
      </c>
      <c r="D126">
        <v>800246953</v>
      </c>
      <c r="E126" t="s">
        <v>198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13074321</v>
      </c>
      <c r="L126" s="18">
        <v>0</v>
      </c>
      <c r="M126" s="18">
        <f>SUM(Tabla1[[#This Row],[0-30]:[SIN RADICAR]])</f>
        <v>13074321</v>
      </c>
      <c r="N126" s="18">
        <v>0</v>
      </c>
      <c r="O126" s="18">
        <v>0</v>
      </c>
      <c r="P126" s="18">
        <f>+Tabla1[[#This Row],[TOTAL CARTERA BRUTA]]-Tabla1[[#This Row],[ANTICIPOS POR APLICAR]]-Tabla1[[#This Row],[GIRO DIRECTO]]</f>
        <v>13074321</v>
      </c>
    </row>
    <row r="127" spans="1:16" x14ac:dyDescent="0.25">
      <c r="A127" t="s">
        <v>133</v>
      </c>
      <c r="B127" s="15">
        <v>45747</v>
      </c>
      <c r="C127" t="s">
        <v>50</v>
      </c>
      <c r="D127">
        <v>800246953</v>
      </c>
      <c r="E127" t="s">
        <v>199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418091446.51999998</v>
      </c>
      <c r="L127" s="18">
        <v>0</v>
      </c>
      <c r="M127" s="18">
        <f>SUM(Tabla1[[#This Row],[0-30]:[SIN RADICAR]])</f>
        <v>418091446.51999998</v>
      </c>
      <c r="N127" s="18">
        <v>0</v>
      </c>
      <c r="O127" s="18">
        <v>0</v>
      </c>
      <c r="P127" s="18">
        <f>+Tabla1[[#This Row],[TOTAL CARTERA BRUTA]]-Tabla1[[#This Row],[ANTICIPOS POR APLICAR]]-Tabla1[[#This Row],[GIRO DIRECTO]]</f>
        <v>418091446.51999998</v>
      </c>
    </row>
    <row r="128" spans="1:16" x14ac:dyDescent="0.25">
      <c r="A128" t="s">
        <v>133</v>
      </c>
      <c r="B128" s="15">
        <v>45747</v>
      </c>
      <c r="C128" t="s">
        <v>50</v>
      </c>
      <c r="D128">
        <v>800246953</v>
      </c>
      <c r="E128" t="s">
        <v>200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4073694</v>
      </c>
      <c r="L128" s="18">
        <v>0</v>
      </c>
      <c r="M128" s="18">
        <f>SUM(Tabla1[[#This Row],[0-30]:[SIN RADICAR]])</f>
        <v>4073694</v>
      </c>
      <c r="N128" s="18">
        <v>0</v>
      </c>
      <c r="O128" s="18">
        <v>0</v>
      </c>
      <c r="P128" s="18">
        <f>+Tabla1[[#This Row],[TOTAL CARTERA BRUTA]]-Tabla1[[#This Row],[ANTICIPOS POR APLICAR]]-Tabla1[[#This Row],[GIRO DIRECTO]]</f>
        <v>4073694</v>
      </c>
    </row>
    <row r="129" spans="1:16" x14ac:dyDescent="0.25">
      <c r="A129" t="s">
        <v>133</v>
      </c>
      <c r="B129" s="15">
        <v>45747</v>
      </c>
      <c r="C129" t="s">
        <v>50</v>
      </c>
      <c r="D129">
        <v>800246953</v>
      </c>
      <c r="E129" t="s">
        <v>201</v>
      </c>
      <c r="F129" s="18">
        <v>0</v>
      </c>
      <c r="G129" s="18">
        <v>582853109</v>
      </c>
      <c r="H129" s="18">
        <v>0</v>
      </c>
      <c r="I129" s="18">
        <v>145250369</v>
      </c>
      <c r="J129" s="18">
        <v>542461113</v>
      </c>
      <c r="K129" s="18">
        <v>1746276</v>
      </c>
      <c r="L129" s="18">
        <v>58548475</v>
      </c>
      <c r="M129" s="18">
        <f>SUM(Tabla1[[#This Row],[0-30]:[SIN RADICAR]])</f>
        <v>1330859342</v>
      </c>
      <c r="N129" s="18">
        <v>0</v>
      </c>
      <c r="O129" s="18">
        <v>0</v>
      </c>
      <c r="P129" s="18">
        <f>+Tabla1[[#This Row],[TOTAL CARTERA BRUTA]]-Tabla1[[#This Row],[ANTICIPOS POR APLICAR]]-Tabla1[[#This Row],[GIRO DIRECTO]]</f>
        <v>1330859342</v>
      </c>
    </row>
    <row r="130" spans="1:16" x14ac:dyDescent="0.25">
      <c r="A130" t="s">
        <v>133</v>
      </c>
      <c r="B130" s="15">
        <v>45747</v>
      </c>
      <c r="C130" t="s">
        <v>50</v>
      </c>
      <c r="D130">
        <v>800246953</v>
      </c>
      <c r="E130" t="s">
        <v>202</v>
      </c>
      <c r="F130" s="18">
        <v>58005326</v>
      </c>
      <c r="G130" s="18">
        <v>0</v>
      </c>
      <c r="H130" s="18">
        <v>0</v>
      </c>
      <c r="I130" s="18">
        <v>17047066</v>
      </c>
      <c r="J130" s="18">
        <v>0</v>
      </c>
      <c r="K130" s="18">
        <v>0</v>
      </c>
      <c r="L130" s="18">
        <v>88181707</v>
      </c>
      <c r="M130" s="18">
        <f>SUM(Tabla1[[#This Row],[0-30]:[SIN RADICAR]])</f>
        <v>163234099</v>
      </c>
      <c r="N130" s="18">
        <v>842112</v>
      </c>
      <c r="O130" s="18">
        <v>0</v>
      </c>
      <c r="P130" s="18">
        <f>+Tabla1[[#This Row],[TOTAL CARTERA BRUTA]]-Tabla1[[#This Row],[ANTICIPOS POR APLICAR]]-Tabla1[[#This Row],[GIRO DIRECTO]]</f>
        <v>162391987</v>
      </c>
    </row>
    <row r="131" spans="1:16" x14ac:dyDescent="0.25">
      <c r="A131" t="s">
        <v>133</v>
      </c>
      <c r="B131" s="15">
        <v>45747</v>
      </c>
      <c r="C131" t="s">
        <v>50</v>
      </c>
      <c r="D131">
        <v>800246953</v>
      </c>
      <c r="E131" t="s">
        <v>203</v>
      </c>
      <c r="F131" s="18">
        <v>40356842</v>
      </c>
      <c r="G131" s="18">
        <v>0</v>
      </c>
      <c r="H131" s="18">
        <v>0</v>
      </c>
      <c r="I131" s="18">
        <v>252319579</v>
      </c>
      <c r="J131" s="18">
        <v>158911035</v>
      </c>
      <c r="K131" s="18">
        <v>0</v>
      </c>
      <c r="L131" s="18">
        <v>40710336</v>
      </c>
      <c r="M131" s="18">
        <f>SUM(Tabla1[[#This Row],[0-30]:[SIN RADICAR]])</f>
        <v>492297792</v>
      </c>
      <c r="N131" s="18">
        <v>0</v>
      </c>
      <c r="O131" s="18">
        <v>0</v>
      </c>
      <c r="P131" s="18">
        <f>+Tabla1[[#This Row],[TOTAL CARTERA BRUTA]]-Tabla1[[#This Row],[ANTICIPOS POR APLICAR]]-Tabla1[[#This Row],[GIRO DIRECTO]]</f>
        <v>492297792</v>
      </c>
    </row>
    <row r="132" spans="1:16" x14ac:dyDescent="0.25">
      <c r="A132" t="s">
        <v>133</v>
      </c>
      <c r="B132" s="15">
        <v>45747</v>
      </c>
      <c r="C132" t="s">
        <v>50</v>
      </c>
      <c r="D132">
        <v>800246953</v>
      </c>
      <c r="E132" t="s">
        <v>204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65599253</v>
      </c>
      <c r="L132" s="18">
        <v>0</v>
      </c>
      <c r="M132" s="18">
        <f>SUM(Tabla1[[#This Row],[0-30]:[SIN RADICAR]])</f>
        <v>65599253</v>
      </c>
      <c r="N132" s="18">
        <v>0</v>
      </c>
      <c r="O132" s="18">
        <v>0</v>
      </c>
      <c r="P132" s="18">
        <f>+Tabla1[[#This Row],[TOTAL CARTERA BRUTA]]-Tabla1[[#This Row],[ANTICIPOS POR APLICAR]]-Tabla1[[#This Row],[GIRO DIRECTO]]</f>
        <v>65599253</v>
      </c>
    </row>
    <row r="133" spans="1:16" x14ac:dyDescent="0.25">
      <c r="A133" t="s">
        <v>133</v>
      </c>
      <c r="B133" s="15">
        <v>45747</v>
      </c>
      <c r="C133" t="s">
        <v>50</v>
      </c>
      <c r="D133">
        <v>800246953</v>
      </c>
      <c r="E133" t="s">
        <v>205</v>
      </c>
      <c r="F133" s="18">
        <v>0</v>
      </c>
      <c r="G133" s="18">
        <v>1411914446</v>
      </c>
      <c r="H133" s="18">
        <v>1833070706</v>
      </c>
      <c r="I133" s="18">
        <v>3301316996</v>
      </c>
      <c r="J133" s="18">
        <v>1129538520</v>
      </c>
      <c r="K133" s="18">
        <v>492611065</v>
      </c>
      <c r="L133" s="18">
        <v>2196361636</v>
      </c>
      <c r="M133" s="18">
        <f>SUM(Tabla1[[#This Row],[0-30]:[SIN RADICAR]])</f>
        <v>10364813369</v>
      </c>
      <c r="N133" s="18">
        <v>387562</v>
      </c>
      <c r="O133" s="18">
        <v>0</v>
      </c>
      <c r="P133" s="18">
        <f>+Tabla1[[#This Row],[TOTAL CARTERA BRUTA]]-Tabla1[[#This Row],[ANTICIPOS POR APLICAR]]-Tabla1[[#This Row],[GIRO DIRECTO]]</f>
        <v>10364425807</v>
      </c>
    </row>
    <row r="134" spans="1:16" x14ac:dyDescent="0.25">
      <c r="A134" t="s">
        <v>133</v>
      </c>
      <c r="B134" s="15">
        <v>45747</v>
      </c>
      <c r="C134" t="s">
        <v>50</v>
      </c>
      <c r="D134">
        <v>800246953</v>
      </c>
      <c r="E134" t="s">
        <v>206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184580193</v>
      </c>
      <c r="M134" s="18">
        <f>SUM(Tabla1[[#This Row],[0-30]:[SIN RADICAR]])</f>
        <v>184580193</v>
      </c>
      <c r="N134" s="18">
        <v>0</v>
      </c>
      <c r="O134" s="18">
        <v>0</v>
      </c>
      <c r="P134" s="18">
        <f>+Tabla1[[#This Row],[TOTAL CARTERA BRUTA]]-Tabla1[[#This Row],[ANTICIPOS POR APLICAR]]-Tabla1[[#This Row],[GIRO DIRECTO]]</f>
        <v>184580193</v>
      </c>
    </row>
    <row r="135" spans="1:16" x14ac:dyDescent="0.25">
      <c r="A135" t="s">
        <v>133</v>
      </c>
      <c r="B135" s="15">
        <v>45747</v>
      </c>
      <c r="C135" t="s">
        <v>50</v>
      </c>
      <c r="D135">
        <v>800246953</v>
      </c>
      <c r="E135" t="s">
        <v>53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119929546</v>
      </c>
      <c r="L135" s="18">
        <v>0</v>
      </c>
      <c r="M135" s="18">
        <f>SUM(Tabla1[[#This Row],[0-30]:[SIN RADICAR]])</f>
        <v>119929546</v>
      </c>
      <c r="N135" s="18">
        <v>0</v>
      </c>
      <c r="O135" s="18">
        <v>0</v>
      </c>
      <c r="P135" s="18">
        <f>+Tabla1[[#This Row],[TOTAL CARTERA BRUTA]]-Tabla1[[#This Row],[ANTICIPOS POR APLICAR]]-Tabla1[[#This Row],[GIRO DIRECTO]]</f>
        <v>119929546</v>
      </c>
    </row>
    <row r="136" spans="1:16" x14ac:dyDescent="0.25">
      <c r="A136" t="s">
        <v>133</v>
      </c>
      <c r="B136" s="15">
        <v>45747</v>
      </c>
      <c r="C136" t="s">
        <v>50</v>
      </c>
      <c r="D136">
        <v>800246953</v>
      </c>
      <c r="E136" t="s">
        <v>207</v>
      </c>
      <c r="F136" s="18">
        <v>154630563</v>
      </c>
      <c r="G136" s="18">
        <v>146215477</v>
      </c>
      <c r="H136" s="18">
        <v>242981925</v>
      </c>
      <c r="I136" s="18">
        <v>440397093</v>
      </c>
      <c r="J136" s="18">
        <v>923711177</v>
      </c>
      <c r="K136" s="18">
        <v>1840752200</v>
      </c>
      <c r="L136" s="18">
        <v>153108179</v>
      </c>
      <c r="M136" s="18">
        <f>SUM(Tabla1[[#This Row],[0-30]:[SIN RADICAR]])</f>
        <v>3901796614</v>
      </c>
      <c r="N136" s="18">
        <v>0</v>
      </c>
      <c r="O136" s="18">
        <v>0</v>
      </c>
      <c r="P136" s="18">
        <f>+Tabla1[[#This Row],[TOTAL CARTERA BRUTA]]-Tabla1[[#This Row],[ANTICIPOS POR APLICAR]]-Tabla1[[#This Row],[GIRO DIRECTO]]</f>
        <v>3901796614</v>
      </c>
    </row>
    <row r="137" spans="1:16" x14ac:dyDescent="0.25">
      <c r="A137" t="s">
        <v>133</v>
      </c>
      <c r="B137" s="15">
        <v>45747</v>
      </c>
      <c r="C137" t="s">
        <v>50</v>
      </c>
      <c r="D137">
        <v>800246953</v>
      </c>
      <c r="E137" t="s">
        <v>208</v>
      </c>
      <c r="F137" s="18">
        <v>0</v>
      </c>
      <c r="G137" s="18">
        <v>0</v>
      </c>
      <c r="H137" s="18">
        <v>573442591</v>
      </c>
      <c r="I137" s="18">
        <v>0</v>
      </c>
      <c r="J137" s="18">
        <v>0</v>
      </c>
      <c r="K137" s="18">
        <v>1058796052</v>
      </c>
      <c r="L137" s="18">
        <v>849161203</v>
      </c>
      <c r="M137" s="18">
        <f>SUM(Tabla1[[#This Row],[0-30]:[SIN RADICAR]])</f>
        <v>2481399846</v>
      </c>
      <c r="N137" s="18">
        <v>400</v>
      </c>
      <c r="O137" s="18">
        <v>0</v>
      </c>
      <c r="P137" s="18">
        <f>+Tabla1[[#This Row],[TOTAL CARTERA BRUTA]]-Tabla1[[#This Row],[ANTICIPOS POR APLICAR]]-Tabla1[[#This Row],[GIRO DIRECTO]]</f>
        <v>2481399446</v>
      </c>
    </row>
    <row r="138" spans="1:16" x14ac:dyDescent="0.25">
      <c r="A138" t="s">
        <v>133</v>
      </c>
      <c r="B138" s="15">
        <v>45747</v>
      </c>
      <c r="C138" t="s">
        <v>50</v>
      </c>
      <c r="D138">
        <v>800246953</v>
      </c>
      <c r="E138" t="s">
        <v>209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122830497</v>
      </c>
      <c r="L138" s="18">
        <v>0</v>
      </c>
      <c r="M138" s="18">
        <f>SUM(Tabla1[[#This Row],[0-30]:[SIN RADICAR]])</f>
        <v>122830497</v>
      </c>
      <c r="N138" s="18">
        <v>0</v>
      </c>
      <c r="O138" s="18">
        <v>0</v>
      </c>
      <c r="P138" s="18">
        <f>+Tabla1[[#This Row],[TOTAL CARTERA BRUTA]]-Tabla1[[#This Row],[ANTICIPOS POR APLICAR]]-Tabla1[[#This Row],[GIRO DIRECTO]]</f>
        <v>122830497</v>
      </c>
    </row>
    <row r="139" spans="1:16" x14ac:dyDescent="0.25">
      <c r="A139" t="s">
        <v>133</v>
      </c>
      <c r="B139" s="15">
        <v>45747</v>
      </c>
      <c r="C139" t="s">
        <v>50</v>
      </c>
      <c r="D139">
        <v>800246953</v>
      </c>
      <c r="E139" t="s">
        <v>210</v>
      </c>
      <c r="F139" s="18">
        <v>124969934</v>
      </c>
      <c r="G139" s="18">
        <v>124969934</v>
      </c>
      <c r="H139" s="18">
        <v>97198838</v>
      </c>
      <c r="I139" s="18">
        <v>0</v>
      </c>
      <c r="J139" s="18">
        <v>0</v>
      </c>
      <c r="K139" s="18">
        <v>0</v>
      </c>
      <c r="L139" s="18">
        <v>0</v>
      </c>
      <c r="M139" s="18">
        <f>SUM(Tabla1[[#This Row],[0-30]:[SIN RADICAR]])</f>
        <v>347138706</v>
      </c>
      <c r="N139" s="18">
        <v>0</v>
      </c>
      <c r="O139" s="18">
        <v>0</v>
      </c>
      <c r="P139" s="18">
        <f>+Tabla1[[#This Row],[TOTAL CARTERA BRUTA]]-Tabla1[[#This Row],[ANTICIPOS POR APLICAR]]-Tabla1[[#This Row],[GIRO DIRECTO]]</f>
        <v>347138706</v>
      </c>
    </row>
    <row r="140" spans="1:16" x14ac:dyDescent="0.25">
      <c r="A140" t="s">
        <v>133</v>
      </c>
      <c r="B140" s="15">
        <v>45747</v>
      </c>
      <c r="C140" t="s">
        <v>50</v>
      </c>
      <c r="D140">
        <v>800246953</v>
      </c>
      <c r="E140" t="s">
        <v>211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96756024</v>
      </c>
      <c r="M140" s="18">
        <f>SUM(Tabla1[[#This Row],[0-30]:[SIN RADICAR]])</f>
        <v>96756024</v>
      </c>
      <c r="N140" s="18">
        <v>0</v>
      </c>
      <c r="O140" s="18">
        <v>0</v>
      </c>
      <c r="P140" s="18">
        <f>+Tabla1[[#This Row],[TOTAL CARTERA BRUTA]]-Tabla1[[#This Row],[ANTICIPOS POR APLICAR]]-Tabla1[[#This Row],[GIRO DIRECTO]]</f>
        <v>96756024</v>
      </c>
    </row>
    <row r="141" spans="1:16" x14ac:dyDescent="0.25">
      <c r="A141" t="s">
        <v>133</v>
      </c>
      <c r="B141" s="15">
        <v>45747</v>
      </c>
      <c r="C141" t="s">
        <v>50</v>
      </c>
      <c r="D141">
        <v>800246953</v>
      </c>
      <c r="E141" t="s">
        <v>50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485373432.93000001</v>
      </c>
      <c r="M141" s="18">
        <f>SUM(Tabla1[[#This Row],[0-30]:[SIN RADICAR]])</f>
        <v>485373432.93000001</v>
      </c>
      <c r="N141" s="18">
        <v>0</v>
      </c>
      <c r="O141" s="18">
        <v>0</v>
      </c>
      <c r="P141" s="18">
        <f>+Tabla1[[#This Row],[TOTAL CARTERA BRUTA]]-Tabla1[[#This Row],[ANTICIPOS POR APLICAR]]-Tabla1[[#This Row],[GIRO DIRECTO]]</f>
        <v>485373432.93000001</v>
      </c>
    </row>
    <row r="142" spans="1:16" x14ac:dyDescent="0.25">
      <c r="A142" t="s">
        <v>133</v>
      </c>
      <c r="B142" s="15">
        <v>45747</v>
      </c>
      <c r="C142" t="s">
        <v>50</v>
      </c>
      <c r="D142">
        <v>800246953</v>
      </c>
      <c r="E142" t="s">
        <v>212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21784617</v>
      </c>
      <c r="M142" s="18">
        <f>SUM(Tabla1[[#This Row],[0-30]:[SIN RADICAR]])</f>
        <v>21784617</v>
      </c>
      <c r="N142" s="18">
        <v>0</v>
      </c>
      <c r="O142" s="18">
        <v>0</v>
      </c>
      <c r="P142" s="18">
        <f>+Tabla1[[#This Row],[TOTAL CARTERA BRUTA]]-Tabla1[[#This Row],[ANTICIPOS POR APLICAR]]-Tabla1[[#This Row],[GIRO DIRECTO]]</f>
        <v>21784617</v>
      </c>
    </row>
    <row r="143" spans="1:16" x14ac:dyDescent="0.25">
      <c r="A143" t="s">
        <v>133</v>
      </c>
      <c r="B143" s="15">
        <v>45747</v>
      </c>
      <c r="C143" t="s">
        <v>27</v>
      </c>
      <c r="D143">
        <v>860078828</v>
      </c>
      <c r="E143" t="s">
        <v>213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45835854</v>
      </c>
      <c r="M143" s="18">
        <f>SUM(Tabla1[[#This Row],[0-30]:[SIN RADICAR]])</f>
        <v>45835854</v>
      </c>
      <c r="N143" s="18">
        <v>0</v>
      </c>
      <c r="O143" s="18">
        <v>0</v>
      </c>
      <c r="P143" s="18">
        <f>+Tabla1[[#This Row],[TOTAL CARTERA BRUTA]]-Tabla1[[#This Row],[ANTICIPOS POR APLICAR]]-Tabla1[[#This Row],[GIRO DIRECTO]]</f>
        <v>45835854</v>
      </c>
    </row>
    <row r="144" spans="1:16" x14ac:dyDescent="0.25">
      <c r="A144" t="s">
        <v>133</v>
      </c>
      <c r="B144" s="15">
        <v>45747</v>
      </c>
      <c r="C144" t="s">
        <v>27</v>
      </c>
      <c r="D144" s="16">
        <v>800106339</v>
      </c>
      <c r="E144" t="s">
        <v>214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59283</v>
      </c>
      <c r="L144" s="18">
        <v>6256457</v>
      </c>
      <c r="M144" s="18">
        <f>SUM(Tabla1[[#This Row],[0-30]:[SIN RADICAR]])</f>
        <v>6315740</v>
      </c>
      <c r="N144" s="18">
        <v>0</v>
      </c>
      <c r="O144" s="18">
        <v>0</v>
      </c>
      <c r="P144" s="18">
        <f>+Tabla1[[#This Row],[TOTAL CARTERA BRUTA]]-Tabla1[[#This Row],[ANTICIPOS POR APLICAR]]-Tabla1[[#This Row],[GIRO DIRECTO]]</f>
        <v>6315740</v>
      </c>
    </row>
    <row r="145" spans="1:16" x14ac:dyDescent="0.25">
      <c r="A145" t="s">
        <v>133</v>
      </c>
      <c r="B145" s="15">
        <v>45747</v>
      </c>
      <c r="C145" t="s">
        <v>27</v>
      </c>
      <c r="D145">
        <v>800226175</v>
      </c>
      <c r="E145" t="s">
        <v>215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317300</v>
      </c>
      <c r="M145" s="18">
        <f>SUM(Tabla1[[#This Row],[0-30]:[SIN RADICAR]])</f>
        <v>317300</v>
      </c>
      <c r="N145" s="18">
        <v>0</v>
      </c>
      <c r="O145" s="18">
        <v>0</v>
      </c>
      <c r="P145" s="18">
        <f>+Tabla1[[#This Row],[TOTAL CARTERA BRUTA]]-Tabla1[[#This Row],[ANTICIPOS POR APLICAR]]-Tabla1[[#This Row],[GIRO DIRECTO]]</f>
        <v>317300</v>
      </c>
    </row>
    <row r="146" spans="1:16" x14ac:dyDescent="0.25">
      <c r="A146" t="s">
        <v>133</v>
      </c>
      <c r="B146" s="15">
        <v>45747</v>
      </c>
      <c r="C146" t="s">
        <v>27</v>
      </c>
      <c r="D146">
        <v>830008686</v>
      </c>
      <c r="E146" t="s">
        <v>216</v>
      </c>
      <c r="F146" s="18">
        <v>0</v>
      </c>
      <c r="G146" s="18">
        <v>0</v>
      </c>
      <c r="H146" s="18">
        <v>2255385</v>
      </c>
      <c r="I146" s="18">
        <v>204000</v>
      </c>
      <c r="J146" s="18">
        <v>0</v>
      </c>
      <c r="K146" s="18">
        <v>4592830</v>
      </c>
      <c r="L146" s="18">
        <v>0</v>
      </c>
      <c r="M146" s="18">
        <f>SUM(Tabla1[[#This Row],[0-30]:[SIN RADICAR]])</f>
        <v>7052215</v>
      </c>
      <c r="N146" s="18">
        <v>0</v>
      </c>
      <c r="O146" s="18">
        <v>0</v>
      </c>
      <c r="P146" s="18">
        <f>+Tabla1[[#This Row],[TOTAL CARTERA BRUTA]]-Tabla1[[#This Row],[ANTICIPOS POR APLICAR]]-Tabla1[[#This Row],[GIRO DIRECTO]]</f>
        <v>7052215</v>
      </c>
    </row>
    <row r="147" spans="1:16" x14ac:dyDescent="0.25">
      <c r="A147" t="s">
        <v>133</v>
      </c>
      <c r="B147" s="15">
        <v>45747</v>
      </c>
      <c r="C147" t="s">
        <v>27</v>
      </c>
      <c r="D147">
        <v>860002183</v>
      </c>
      <c r="E147" t="s">
        <v>217</v>
      </c>
      <c r="F147" s="18">
        <v>0</v>
      </c>
      <c r="G147" s="18">
        <v>5091764</v>
      </c>
      <c r="H147" s="18">
        <v>0</v>
      </c>
      <c r="I147" s="18">
        <v>665100</v>
      </c>
      <c r="J147" s="18">
        <v>0</v>
      </c>
      <c r="K147" s="18">
        <v>34221210</v>
      </c>
      <c r="L147" s="18">
        <v>2612396</v>
      </c>
      <c r="M147" s="18">
        <f>SUM(Tabla1[[#This Row],[0-30]:[SIN RADICAR]])</f>
        <v>42590470</v>
      </c>
      <c r="N147" s="18">
        <v>195381</v>
      </c>
      <c r="O147" s="18">
        <v>0</v>
      </c>
      <c r="P147" s="18">
        <f>+Tabla1[[#This Row],[TOTAL CARTERA BRUTA]]-Tabla1[[#This Row],[ANTICIPOS POR APLICAR]]-Tabla1[[#This Row],[GIRO DIRECTO]]</f>
        <v>42395089</v>
      </c>
    </row>
    <row r="148" spans="1:16" x14ac:dyDescent="0.25">
      <c r="A148" t="s">
        <v>133</v>
      </c>
      <c r="B148" s="15">
        <v>45747</v>
      </c>
      <c r="C148" t="s">
        <v>27</v>
      </c>
      <c r="D148">
        <v>860002503</v>
      </c>
      <c r="E148" t="s">
        <v>218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27772141</v>
      </c>
      <c r="L148" s="18">
        <v>3403134</v>
      </c>
      <c r="M148" s="18">
        <f>SUM(Tabla1[[#This Row],[0-30]:[SIN RADICAR]])</f>
        <v>31175275</v>
      </c>
      <c r="N148" s="18">
        <v>0</v>
      </c>
      <c r="O148" s="18">
        <v>0</v>
      </c>
      <c r="P148" s="18">
        <f>+Tabla1[[#This Row],[TOTAL CARTERA BRUTA]]-Tabla1[[#This Row],[ANTICIPOS POR APLICAR]]-Tabla1[[#This Row],[GIRO DIRECTO]]</f>
        <v>31175275</v>
      </c>
    </row>
    <row r="149" spans="1:16" x14ac:dyDescent="0.25">
      <c r="A149" t="s">
        <v>133</v>
      </c>
      <c r="B149" s="15">
        <v>45747</v>
      </c>
      <c r="C149" t="s">
        <v>27</v>
      </c>
      <c r="D149">
        <v>860011153</v>
      </c>
      <c r="E149" t="s">
        <v>219</v>
      </c>
      <c r="F149" s="18">
        <v>0</v>
      </c>
      <c r="G149" s="18">
        <v>6465134</v>
      </c>
      <c r="H149" s="18">
        <v>615200</v>
      </c>
      <c r="I149" s="18">
        <v>236400</v>
      </c>
      <c r="J149" s="18">
        <v>344062</v>
      </c>
      <c r="K149" s="18">
        <v>5269097</v>
      </c>
      <c r="L149" s="18">
        <v>6867882</v>
      </c>
      <c r="M149" s="18">
        <f>SUM(Tabla1[[#This Row],[0-30]:[SIN RADICAR]])</f>
        <v>19797775</v>
      </c>
      <c r="N149" s="18">
        <v>2675344</v>
      </c>
      <c r="O149" s="18">
        <v>0</v>
      </c>
      <c r="P149" s="18">
        <f>+Tabla1[[#This Row],[TOTAL CARTERA BRUTA]]-Tabla1[[#This Row],[ANTICIPOS POR APLICAR]]-Tabla1[[#This Row],[GIRO DIRECTO]]</f>
        <v>17122431</v>
      </c>
    </row>
    <row r="150" spans="1:16" x14ac:dyDescent="0.25">
      <c r="A150" t="s">
        <v>133</v>
      </c>
      <c r="B150" s="15">
        <v>45747</v>
      </c>
      <c r="C150" t="s">
        <v>27</v>
      </c>
      <c r="D150">
        <v>890903790</v>
      </c>
      <c r="E150" t="s">
        <v>220</v>
      </c>
      <c r="F150" s="18">
        <v>5873394</v>
      </c>
      <c r="G150" s="18">
        <v>0</v>
      </c>
      <c r="H150" s="18">
        <v>1038637</v>
      </c>
      <c r="I150" s="18">
        <v>1010117</v>
      </c>
      <c r="J150" s="18">
        <v>1035861</v>
      </c>
      <c r="K150" s="18">
        <v>32294471</v>
      </c>
      <c r="L150" s="18">
        <v>5475038</v>
      </c>
      <c r="M150" s="18">
        <f>SUM(Tabla1[[#This Row],[0-30]:[SIN RADICAR]])</f>
        <v>46727518</v>
      </c>
      <c r="N150" s="18">
        <v>3229411</v>
      </c>
      <c r="O150" s="18">
        <v>0</v>
      </c>
      <c r="P150" s="18">
        <f>+Tabla1[[#This Row],[TOTAL CARTERA BRUTA]]-Tabla1[[#This Row],[ANTICIPOS POR APLICAR]]-Tabla1[[#This Row],[GIRO DIRECTO]]</f>
        <v>43498107</v>
      </c>
    </row>
    <row r="151" spans="1:16" x14ac:dyDescent="0.25">
      <c r="A151" t="s">
        <v>133</v>
      </c>
      <c r="B151" s="15">
        <v>45747</v>
      </c>
      <c r="C151" t="s">
        <v>27</v>
      </c>
      <c r="D151">
        <v>901469580</v>
      </c>
      <c r="E151" t="s">
        <v>221</v>
      </c>
      <c r="F151" s="18">
        <v>0</v>
      </c>
      <c r="G151" s="18">
        <v>0</v>
      </c>
      <c r="H151" s="18">
        <v>0</v>
      </c>
      <c r="I151" s="18">
        <v>81400</v>
      </c>
      <c r="J151" s="18">
        <v>0</v>
      </c>
      <c r="K151" s="18">
        <v>0</v>
      </c>
      <c r="L151" s="18">
        <v>286444</v>
      </c>
      <c r="M151" s="18">
        <f>SUM(Tabla1[[#This Row],[0-30]:[SIN RADICAR]])</f>
        <v>367844</v>
      </c>
      <c r="N151" s="18">
        <v>0</v>
      </c>
      <c r="O151" s="18">
        <v>0</v>
      </c>
      <c r="P151" s="18">
        <f>+Tabla1[[#This Row],[TOTAL CARTERA BRUTA]]-Tabla1[[#This Row],[ANTICIPOS POR APLICAR]]-Tabla1[[#This Row],[GIRO DIRECTO]]</f>
        <v>367844</v>
      </c>
    </row>
    <row r="152" spans="1:16" x14ac:dyDescent="0.25">
      <c r="A152" t="s">
        <v>133</v>
      </c>
      <c r="B152" s="15">
        <v>45747</v>
      </c>
      <c r="C152" t="s">
        <v>27</v>
      </c>
      <c r="D152">
        <v>800226175</v>
      </c>
      <c r="E152" t="s">
        <v>215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1886457</v>
      </c>
      <c r="M152" s="18">
        <f>SUM(Tabla1[[#This Row],[0-30]:[SIN RADICAR]])</f>
        <v>1886457</v>
      </c>
      <c r="N152" s="18">
        <v>0</v>
      </c>
      <c r="O152" s="18">
        <v>0</v>
      </c>
      <c r="P152" s="18">
        <f>+Tabla1[[#This Row],[TOTAL CARTERA BRUTA]]-Tabla1[[#This Row],[ANTICIPOS POR APLICAR]]-Tabla1[[#This Row],[GIRO DIRECTO]]</f>
        <v>1886457</v>
      </c>
    </row>
    <row r="153" spans="1:16" x14ac:dyDescent="0.25">
      <c r="A153" t="s">
        <v>133</v>
      </c>
      <c r="B153" s="15">
        <v>45747</v>
      </c>
      <c r="C153" t="s">
        <v>27</v>
      </c>
      <c r="D153">
        <v>860009174</v>
      </c>
      <c r="E153" t="s">
        <v>222</v>
      </c>
      <c r="F153" s="18">
        <v>0</v>
      </c>
      <c r="G153" s="18">
        <v>0</v>
      </c>
      <c r="H153" s="18">
        <v>0</v>
      </c>
      <c r="I153" s="18">
        <v>273350</v>
      </c>
      <c r="J153" s="18">
        <v>1156530</v>
      </c>
      <c r="K153" s="18">
        <v>318380</v>
      </c>
      <c r="L153" s="18">
        <v>6430552</v>
      </c>
      <c r="M153" s="18">
        <f>SUM(Tabla1[[#This Row],[0-30]:[SIN RADICAR]])</f>
        <v>8178812</v>
      </c>
      <c r="N153" s="18">
        <v>0</v>
      </c>
      <c r="O153" s="18">
        <v>0</v>
      </c>
      <c r="P153" s="18">
        <f>+Tabla1[[#This Row],[TOTAL CARTERA BRUTA]]-Tabla1[[#This Row],[ANTICIPOS POR APLICAR]]-Tabla1[[#This Row],[GIRO DIRECTO]]</f>
        <v>8178812</v>
      </c>
    </row>
    <row r="154" spans="1:16" x14ac:dyDescent="0.25">
      <c r="A154" t="s">
        <v>133</v>
      </c>
      <c r="B154" s="15">
        <v>45747</v>
      </c>
      <c r="C154" t="s">
        <v>27</v>
      </c>
      <c r="D154">
        <v>860011153</v>
      </c>
      <c r="E154" t="s">
        <v>219</v>
      </c>
      <c r="F154" s="18">
        <v>0</v>
      </c>
      <c r="G154" s="18">
        <v>0</v>
      </c>
      <c r="H154" s="18">
        <v>2793708</v>
      </c>
      <c r="I154" s="18">
        <v>76800</v>
      </c>
      <c r="J154" s="18">
        <v>1056985</v>
      </c>
      <c r="K154" s="18">
        <v>5562865</v>
      </c>
      <c r="L154" s="18">
        <v>2852511</v>
      </c>
      <c r="M154" s="18">
        <f>SUM(Tabla1[[#This Row],[0-30]:[SIN RADICAR]])</f>
        <v>12342869</v>
      </c>
      <c r="N154" s="18">
        <v>0</v>
      </c>
      <c r="O154" s="18">
        <v>0</v>
      </c>
      <c r="P154" s="18">
        <f>+Tabla1[[#This Row],[TOTAL CARTERA BRUTA]]-Tabla1[[#This Row],[ANTICIPOS POR APLICAR]]-Tabla1[[#This Row],[GIRO DIRECTO]]</f>
        <v>12342869</v>
      </c>
    </row>
    <row r="155" spans="1:16" x14ac:dyDescent="0.25">
      <c r="A155" t="s">
        <v>133</v>
      </c>
      <c r="B155" s="15">
        <v>45747</v>
      </c>
      <c r="C155" t="s">
        <v>27</v>
      </c>
      <c r="D155">
        <v>860002503</v>
      </c>
      <c r="E155" t="s">
        <v>218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77712</v>
      </c>
      <c r="L155" s="18">
        <v>266067</v>
      </c>
      <c r="M155" s="18">
        <f>SUM(Tabla1[[#This Row],[0-30]:[SIN RADICAR]])</f>
        <v>343779</v>
      </c>
      <c r="N155" s="18">
        <v>0</v>
      </c>
      <c r="O155" s="18">
        <v>0</v>
      </c>
      <c r="P155" s="18">
        <f>+Tabla1[[#This Row],[TOTAL CARTERA BRUTA]]-Tabla1[[#This Row],[ANTICIPOS POR APLICAR]]-Tabla1[[#This Row],[GIRO DIRECTO]]</f>
        <v>343779</v>
      </c>
    </row>
    <row r="156" spans="1:16" x14ac:dyDescent="0.25">
      <c r="A156" t="s">
        <v>133</v>
      </c>
      <c r="B156" s="15">
        <v>45747</v>
      </c>
      <c r="C156" t="s">
        <v>27</v>
      </c>
      <c r="D156" s="16">
        <v>860037013</v>
      </c>
      <c r="E156" t="s">
        <v>137</v>
      </c>
      <c r="F156" s="18">
        <v>0</v>
      </c>
      <c r="G156" s="18">
        <v>0</v>
      </c>
      <c r="H156" s="18">
        <v>0</v>
      </c>
      <c r="I156" s="18">
        <v>230200</v>
      </c>
      <c r="J156" s="18">
        <v>0</v>
      </c>
      <c r="K156" s="18">
        <v>0</v>
      </c>
      <c r="L156" s="18">
        <v>0</v>
      </c>
      <c r="M156" s="18">
        <f>SUM(Tabla1[[#This Row],[0-30]:[SIN RADICAR]])</f>
        <v>230200</v>
      </c>
      <c r="N156" s="18">
        <v>0</v>
      </c>
      <c r="O156" s="18">
        <v>0</v>
      </c>
      <c r="P156" s="18">
        <f>+Tabla1[[#This Row],[TOTAL CARTERA BRUTA]]-Tabla1[[#This Row],[ANTICIPOS POR APLICAR]]-Tabla1[[#This Row],[GIRO DIRECTO]]</f>
        <v>230200</v>
      </c>
    </row>
    <row r="157" spans="1:16" x14ac:dyDescent="0.25">
      <c r="A157" t="s">
        <v>133</v>
      </c>
      <c r="B157" s="15">
        <v>45747</v>
      </c>
      <c r="C157" t="s">
        <v>27</v>
      </c>
      <c r="D157">
        <v>860038299</v>
      </c>
      <c r="E157" t="s">
        <v>223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19705799</v>
      </c>
      <c r="L157" s="18">
        <v>0</v>
      </c>
      <c r="M157" s="18">
        <f>SUM(Tabla1[[#This Row],[0-30]:[SIN RADICAR]])</f>
        <v>19705799</v>
      </c>
      <c r="N157" s="18">
        <v>0</v>
      </c>
      <c r="O157" s="18">
        <v>0</v>
      </c>
      <c r="P157" s="18">
        <f>+Tabla1[[#This Row],[TOTAL CARTERA BRUTA]]-Tabla1[[#This Row],[ANTICIPOS POR APLICAR]]-Tabla1[[#This Row],[GIRO DIRECTO]]</f>
        <v>19705799</v>
      </c>
    </row>
    <row r="158" spans="1:16" x14ac:dyDescent="0.25">
      <c r="A158" t="s">
        <v>133</v>
      </c>
      <c r="B158" s="15">
        <v>45747</v>
      </c>
      <c r="C158" t="s">
        <v>27</v>
      </c>
      <c r="D158">
        <v>901037916</v>
      </c>
      <c r="E158" t="s">
        <v>224</v>
      </c>
      <c r="F158" s="18">
        <v>261244831</v>
      </c>
      <c r="G158" s="18">
        <v>215814795</v>
      </c>
      <c r="H158" s="18">
        <v>222625624</v>
      </c>
      <c r="I158" s="18">
        <v>435696259</v>
      </c>
      <c r="J158" s="18">
        <v>563106253.03999996</v>
      </c>
      <c r="K158" s="18">
        <v>4683005301.3800001</v>
      </c>
      <c r="L158" s="18">
        <v>1021254677.86</v>
      </c>
      <c r="M158" s="18">
        <f>SUM(Tabla1[[#This Row],[0-30]:[SIN RADICAR]])</f>
        <v>7402747741.2799997</v>
      </c>
      <c r="N158" s="18">
        <v>7894555.4000000004</v>
      </c>
      <c r="O158" s="18">
        <v>0</v>
      </c>
      <c r="P158" s="18">
        <f>+Tabla1[[#This Row],[TOTAL CARTERA BRUTA]]-Tabla1[[#This Row],[ANTICIPOS POR APLICAR]]-Tabla1[[#This Row],[GIRO DIRECTO]]</f>
        <v>7394853185.8800001</v>
      </c>
    </row>
    <row r="159" spans="1:16" x14ac:dyDescent="0.25">
      <c r="A159" t="s">
        <v>133</v>
      </c>
      <c r="B159" s="15">
        <v>45747</v>
      </c>
      <c r="C159" t="s">
        <v>27</v>
      </c>
      <c r="D159">
        <v>900462447</v>
      </c>
      <c r="E159" t="s">
        <v>225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3306849470</v>
      </c>
      <c r="L159" s="18">
        <v>0</v>
      </c>
      <c r="M159" s="18">
        <f>SUM(Tabla1[[#This Row],[0-30]:[SIN RADICAR]])</f>
        <v>3306849470</v>
      </c>
      <c r="N159" s="18">
        <v>0</v>
      </c>
      <c r="O159" s="18">
        <v>0</v>
      </c>
      <c r="P159" s="18">
        <f>+Tabla1[[#This Row],[TOTAL CARTERA BRUTA]]-Tabla1[[#This Row],[ANTICIPOS POR APLICAR]]-Tabla1[[#This Row],[GIRO DIRECTO]]</f>
        <v>3306849470</v>
      </c>
    </row>
    <row r="160" spans="1:16" x14ac:dyDescent="0.25">
      <c r="A160" t="s">
        <v>133</v>
      </c>
      <c r="B160" s="15">
        <v>45747</v>
      </c>
      <c r="C160" t="s">
        <v>27</v>
      </c>
      <c r="D160">
        <v>800091594</v>
      </c>
      <c r="E160" t="s">
        <v>226</v>
      </c>
      <c r="F160" s="18">
        <v>0</v>
      </c>
      <c r="G160" s="18">
        <v>0</v>
      </c>
      <c r="H160" s="18">
        <v>0</v>
      </c>
      <c r="I160" s="18">
        <v>3215900</v>
      </c>
      <c r="J160" s="18">
        <v>0</v>
      </c>
      <c r="K160" s="18">
        <v>4432501</v>
      </c>
      <c r="L160" s="18">
        <v>0</v>
      </c>
      <c r="M160" s="18">
        <f>SUM(Tabla1[[#This Row],[0-30]:[SIN RADICAR]])</f>
        <v>7648401</v>
      </c>
      <c r="N160" s="18">
        <v>0</v>
      </c>
      <c r="O160" s="18">
        <v>0</v>
      </c>
      <c r="P160" s="18">
        <f>+Tabla1[[#This Row],[TOTAL CARTERA BRUTA]]-Tabla1[[#This Row],[ANTICIPOS POR APLICAR]]-Tabla1[[#This Row],[GIRO DIRECTO]]</f>
        <v>7648401</v>
      </c>
    </row>
    <row r="161" spans="1:16" x14ac:dyDescent="0.25">
      <c r="A161" t="s">
        <v>133</v>
      </c>
      <c r="B161" s="15">
        <v>45747</v>
      </c>
      <c r="C161" t="s">
        <v>27</v>
      </c>
      <c r="D161">
        <v>800094164</v>
      </c>
      <c r="E161" t="s">
        <v>227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430153</v>
      </c>
      <c r="L161" s="18">
        <v>0</v>
      </c>
      <c r="M161" s="18">
        <f>SUM(Tabla1[[#This Row],[0-30]:[SIN RADICAR]])</f>
        <v>430153</v>
      </c>
      <c r="N161" s="18">
        <v>0</v>
      </c>
      <c r="O161" s="18">
        <v>0</v>
      </c>
      <c r="P161" s="18">
        <f>+Tabla1[[#This Row],[TOTAL CARTERA BRUTA]]-Tabla1[[#This Row],[ANTICIPOS POR APLICAR]]-Tabla1[[#This Row],[GIRO DIRECTO]]</f>
        <v>430153</v>
      </c>
    </row>
    <row r="162" spans="1:16" x14ac:dyDescent="0.25">
      <c r="A162" t="s">
        <v>133</v>
      </c>
      <c r="B162" s="15">
        <v>45747</v>
      </c>
      <c r="C162" t="s">
        <v>27</v>
      </c>
      <c r="D162">
        <v>800103196</v>
      </c>
      <c r="E162" t="s">
        <v>228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525584</v>
      </c>
      <c r="L162" s="18">
        <v>0</v>
      </c>
      <c r="M162" s="18">
        <f>SUM(Tabla1[[#This Row],[0-30]:[SIN RADICAR]])</f>
        <v>525584</v>
      </c>
      <c r="N162" s="18">
        <v>0</v>
      </c>
      <c r="O162" s="18">
        <v>0</v>
      </c>
      <c r="P162" s="18">
        <f>+Tabla1[[#This Row],[TOTAL CARTERA BRUTA]]-Tabla1[[#This Row],[ANTICIPOS POR APLICAR]]-Tabla1[[#This Row],[GIRO DIRECTO]]</f>
        <v>525584</v>
      </c>
    </row>
    <row r="163" spans="1:16" x14ac:dyDescent="0.25">
      <c r="A163" t="s">
        <v>133</v>
      </c>
      <c r="B163" s="15">
        <v>45747</v>
      </c>
      <c r="C163" t="s">
        <v>27</v>
      </c>
      <c r="D163">
        <v>800103913</v>
      </c>
      <c r="E163" t="s">
        <v>229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13039921.4</v>
      </c>
      <c r="L163" s="18">
        <v>0</v>
      </c>
      <c r="M163" s="18">
        <f>SUM(Tabla1[[#This Row],[0-30]:[SIN RADICAR]])</f>
        <v>13039921.4</v>
      </c>
      <c r="N163" s="18">
        <v>0</v>
      </c>
      <c r="O163" s="18">
        <v>0</v>
      </c>
      <c r="P163" s="18">
        <f>+Tabla1[[#This Row],[TOTAL CARTERA BRUTA]]-Tabla1[[#This Row],[ANTICIPOS POR APLICAR]]-Tabla1[[#This Row],[GIRO DIRECTO]]</f>
        <v>13039921.4</v>
      </c>
    </row>
    <row r="164" spans="1:16" x14ac:dyDescent="0.25">
      <c r="A164" t="s">
        <v>133</v>
      </c>
      <c r="B164" s="15">
        <v>45747</v>
      </c>
      <c r="C164" t="s">
        <v>27</v>
      </c>
      <c r="D164">
        <v>800103920</v>
      </c>
      <c r="E164" t="s">
        <v>230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130236074</v>
      </c>
      <c r="L164" s="18">
        <v>0</v>
      </c>
      <c r="M164" s="18">
        <f>SUM(Tabla1[[#This Row],[0-30]:[SIN RADICAR]])</f>
        <v>130236074</v>
      </c>
      <c r="N164" s="18">
        <v>0</v>
      </c>
      <c r="O164" s="18">
        <v>0</v>
      </c>
      <c r="P164" s="18">
        <f>+Tabla1[[#This Row],[TOTAL CARTERA BRUTA]]-Tabla1[[#This Row],[ANTICIPOS POR APLICAR]]-Tabla1[[#This Row],[GIRO DIRECTO]]</f>
        <v>130236074</v>
      </c>
    </row>
    <row r="165" spans="1:16" x14ac:dyDescent="0.25">
      <c r="A165" t="s">
        <v>133</v>
      </c>
      <c r="B165" s="15">
        <v>45747</v>
      </c>
      <c r="C165" t="s">
        <v>27</v>
      </c>
      <c r="D165">
        <v>800103935</v>
      </c>
      <c r="E165" t="s">
        <v>231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140338697</v>
      </c>
      <c r="L165" s="18">
        <v>0</v>
      </c>
      <c r="M165" s="18">
        <f>SUM(Tabla1[[#This Row],[0-30]:[SIN RADICAR]])</f>
        <v>140338697</v>
      </c>
      <c r="N165" s="18">
        <v>0</v>
      </c>
      <c r="O165" s="18">
        <v>0</v>
      </c>
      <c r="P165" s="18">
        <f>+Tabla1[[#This Row],[TOTAL CARTERA BRUTA]]-Tabla1[[#This Row],[ANTICIPOS POR APLICAR]]-Tabla1[[#This Row],[GIRO DIRECTO]]</f>
        <v>140338697</v>
      </c>
    </row>
    <row r="166" spans="1:16" x14ac:dyDescent="0.25">
      <c r="A166" t="s">
        <v>133</v>
      </c>
      <c r="B166" s="15">
        <v>45747</v>
      </c>
      <c r="C166" t="s">
        <v>27</v>
      </c>
      <c r="D166">
        <v>800113672</v>
      </c>
      <c r="E166" t="s">
        <v>232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65092093</v>
      </c>
      <c r="L166" s="18">
        <v>0</v>
      </c>
      <c r="M166" s="18">
        <f>SUM(Tabla1[[#This Row],[0-30]:[SIN RADICAR]])</f>
        <v>65092093</v>
      </c>
      <c r="N166" s="18">
        <v>0</v>
      </c>
      <c r="O166" s="18">
        <v>0</v>
      </c>
      <c r="P166" s="18">
        <f>+Tabla1[[#This Row],[TOTAL CARTERA BRUTA]]-Tabla1[[#This Row],[ANTICIPOS POR APLICAR]]-Tabla1[[#This Row],[GIRO DIRECTO]]</f>
        <v>65092093</v>
      </c>
    </row>
    <row r="167" spans="1:16" x14ac:dyDescent="0.25">
      <c r="A167" t="s">
        <v>133</v>
      </c>
      <c r="B167" s="15">
        <v>45747</v>
      </c>
      <c r="C167" t="s">
        <v>27</v>
      </c>
      <c r="D167">
        <v>800114312</v>
      </c>
      <c r="E167" t="s">
        <v>233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60051525</v>
      </c>
      <c r="L167" s="18">
        <v>0</v>
      </c>
      <c r="M167" s="18">
        <f>SUM(Tabla1[[#This Row],[0-30]:[SIN RADICAR]])</f>
        <v>60051525</v>
      </c>
      <c r="N167" s="18">
        <v>0</v>
      </c>
      <c r="O167" s="18">
        <v>0</v>
      </c>
      <c r="P167" s="18">
        <f>+Tabla1[[#This Row],[TOTAL CARTERA BRUTA]]-Tabla1[[#This Row],[ANTICIPOS POR APLICAR]]-Tabla1[[#This Row],[GIRO DIRECTO]]</f>
        <v>60051525</v>
      </c>
    </row>
    <row r="168" spans="1:16" x14ac:dyDescent="0.25">
      <c r="A168" t="s">
        <v>133</v>
      </c>
      <c r="B168" s="15">
        <v>45747</v>
      </c>
      <c r="C168" t="s">
        <v>27</v>
      </c>
      <c r="D168">
        <v>845000021</v>
      </c>
      <c r="E168" t="s">
        <v>234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2410255</v>
      </c>
      <c r="L168" s="18">
        <v>0</v>
      </c>
      <c r="M168" s="18">
        <f>SUM(Tabla1[[#This Row],[0-30]:[SIN RADICAR]])</f>
        <v>2410255</v>
      </c>
      <c r="N168" s="18">
        <v>0</v>
      </c>
      <c r="O168" s="18">
        <v>0</v>
      </c>
      <c r="P168" s="18">
        <f>+Tabla1[[#This Row],[TOTAL CARTERA BRUTA]]-Tabla1[[#This Row],[ANTICIPOS POR APLICAR]]-Tabla1[[#This Row],[GIRO DIRECTO]]</f>
        <v>2410255</v>
      </c>
    </row>
    <row r="169" spans="1:16" x14ac:dyDescent="0.25">
      <c r="A169" t="s">
        <v>133</v>
      </c>
      <c r="B169" s="15">
        <v>45747</v>
      </c>
      <c r="C169" t="s">
        <v>27</v>
      </c>
      <c r="D169">
        <v>890001639</v>
      </c>
      <c r="E169" t="s">
        <v>235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142932140</v>
      </c>
      <c r="L169" s="18">
        <v>0</v>
      </c>
      <c r="M169" s="18">
        <f>SUM(Tabla1[[#This Row],[0-30]:[SIN RADICAR]])</f>
        <v>142932140</v>
      </c>
      <c r="N169" s="18">
        <v>0</v>
      </c>
      <c r="O169" s="18">
        <v>0</v>
      </c>
      <c r="P169" s="18">
        <f>+Tabla1[[#This Row],[TOTAL CARTERA BRUTA]]-Tabla1[[#This Row],[ANTICIPOS POR APLICAR]]-Tabla1[[#This Row],[GIRO DIRECTO]]</f>
        <v>142932140</v>
      </c>
    </row>
    <row r="170" spans="1:16" x14ac:dyDescent="0.25">
      <c r="A170" t="s">
        <v>133</v>
      </c>
      <c r="B170" s="15">
        <v>45747</v>
      </c>
      <c r="C170" t="s">
        <v>27</v>
      </c>
      <c r="D170">
        <v>890102006</v>
      </c>
      <c r="E170" t="s">
        <v>236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65330509</v>
      </c>
      <c r="L170" s="18">
        <v>0</v>
      </c>
      <c r="M170" s="18">
        <f>SUM(Tabla1[[#This Row],[0-30]:[SIN RADICAR]])</f>
        <v>65330509</v>
      </c>
      <c r="N170" s="18">
        <v>971755</v>
      </c>
      <c r="O170" s="18">
        <v>0</v>
      </c>
      <c r="P170" s="18">
        <f>+Tabla1[[#This Row],[TOTAL CARTERA BRUTA]]-Tabla1[[#This Row],[ANTICIPOS POR APLICAR]]-Tabla1[[#This Row],[GIRO DIRECTO]]</f>
        <v>64358754</v>
      </c>
    </row>
    <row r="171" spans="1:16" x14ac:dyDescent="0.25">
      <c r="A171" t="s">
        <v>133</v>
      </c>
      <c r="B171" s="15">
        <v>45747</v>
      </c>
      <c r="C171" t="s">
        <v>27</v>
      </c>
      <c r="D171">
        <v>890201235</v>
      </c>
      <c r="E171" t="s">
        <v>237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407305373</v>
      </c>
      <c r="L171" s="18">
        <v>0</v>
      </c>
      <c r="M171" s="18">
        <f>SUM(Tabla1[[#This Row],[0-30]:[SIN RADICAR]])</f>
        <v>407305373</v>
      </c>
      <c r="N171" s="18">
        <v>0</v>
      </c>
      <c r="O171" s="18">
        <v>0</v>
      </c>
      <c r="P171" s="18">
        <f>+Tabla1[[#This Row],[TOTAL CARTERA BRUTA]]-Tabla1[[#This Row],[ANTICIPOS POR APLICAR]]-Tabla1[[#This Row],[GIRO DIRECTO]]</f>
        <v>407305373</v>
      </c>
    </row>
    <row r="172" spans="1:16" x14ac:dyDescent="0.25">
      <c r="A172" t="s">
        <v>133</v>
      </c>
      <c r="B172" s="15">
        <v>45747</v>
      </c>
      <c r="C172" t="s">
        <v>27</v>
      </c>
      <c r="D172">
        <v>890399029</v>
      </c>
      <c r="E172" t="s">
        <v>238</v>
      </c>
      <c r="F172" s="18">
        <v>0</v>
      </c>
      <c r="G172" s="18">
        <v>0</v>
      </c>
      <c r="H172" s="18">
        <v>0</v>
      </c>
      <c r="I172" s="18">
        <v>0</v>
      </c>
      <c r="J172" s="18">
        <v>4140838</v>
      </c>
      <c r="K172" s="18">
        <v>0</v>
      </c>
      <c r="L172" s="18">
        <v>0</v>
      </c>
      <c r="M172" s="18">
        <f>SUM(Tabla1[[#This Row],[0-30]:[SIN RADICAR]])</f>
        <v>4140838</v>
      </c>
      <c r="N172" s="18">
        <v>0</v>
      </c>
      <c r="O172" s="18">
        <v>0</v>
      </c>
      <c r="P172" s="18">
        <f>+Tabla1[[#This Row],[TOTAL CARTERA BRUTA]]-Tabla1[[#This Row],[ANTICIPOS POR APLICAR]]-Tabla1[[#This Row],[GIRO DIRECTO]]</f>
        <v>4140838</v>
      </c>
    </row>
    <row r="173" spans="1:16" x14ac:dyDescent="0.25">
      <c r="A173" t="s">
        <v>133</v>
      </c>
      <c r="B173" s="15">
        <v>45747</v>
      </c>
      <c r="C173" t="s">
        <v>27</v>
      </c>
      <c r="D173">
        <v>890480059</v>
      </c>
      <c r="E173" t="s">
        <v>239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219106520</v>
      </c>
      <c r="L173" s="18">
        <v>0</v>
      </c>
      <c r="M173" s="18">
        <f>SUM(Tabla1[[#This Row],[0-30]:[SIN RADICAR]])</f>
        <v>219106520</v>
      </c>
      <c r="N173" s="18">
        <v>0</v>
      </c>
      <c r="O173" s="18">
        <v>0</v>
      </c>
      <c r="P173" s="18">
        <f>+Tabla1[[#This Row],[TOTAL CARTERA BRUTA]]-Tabla1[[#This Row],[ANTICIPOS POR APLICAR]]-Tabla1[[#This Row],[GIRO DIRECTO]]</f>
        <v>219106520</v>
      </c>
    </row>
    <row r="174" spans="1:16" x14ac:dyDescent="0.25">
      <c r="A174" t="s">
        <v>133</v>
      </c>
      <c r="B174" s="15">
        <v>45747</v>
      </c>
      <c r="C174" t="s">
        <v>27</v>
      </c>
      <c r="D174">
        <v>890500890</v>
      </c>
      <c r="E174" t="s">
        <v>240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333611639</v>
      </c>
      <c r="L174" s="18">
        <v>0</v>
      </c>
      <c r="M174" s="18">
        <f>SUM(Tabla1[[#This Row],[0-30]:[SIN RADICAR]])</f>
        <v>333611639</v>
      </c>
      <c r="N174" s="18">
        <v>0</v>
      </c>
      <c r="O174" s="18">
        <v>0</v>
      </c>
      <c r="P174" s="18">
        <f>+Tabla1[[#This Row],[TOTAL CARTERA BRUTA]]-Tabla1[[#This Row],[ANTICIPOS POR APLICAR]]-Tabla1[[#This Row],[GIRO DIRECTO]]</f>
        <v>333611639</v>
      </c>
    </row>
    <row r="175" spans="1:16" x14ac:dyDescent="0.25">
      <c r="A175" t="s">
        <v>133</v>
      </c>
      <c r="B175" s="15">
        <v>45747</v>
      </c>
      <c r="C175" t="s">
        <v>27</v>
      </c>
      <c r="D175">
        <v>890900286</v>
      </c>
      <c r="E175" t="s">
        <v>241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19671924</v>
      </c>
      <c r="L175" s="18">
        <v>0</v>
      </c>
      <c r="M175" s="18">
        <f>SUM(Tabla1[[#This Row],[0-30]:[SIN RADICAR]])</f>
        <v>19671924</v>
      </c>
      <c r="N175" s="18">
        <v>0</v>
      </c>
      <c r="O175" s="18">
        <v>0</v>
      </c>
      <c r="P175" s="18">
        <f>+Tabla1[[#This Row],[TOTAL CARTERA BRUTA]]-Tabla1[[#This Row],[ANTICIPOS POR APLICAR]]-Tabla1[[#This Row],[GIRO DIRECTO]]</f>
        <v>19671924</v>
      </c>
    </row>
    <row r="176" spans="1:16" x14ac:dyDescent="0.25">
      <c r="A176" t="s">
        <v>133</v>
      </c>
      <c r="B176" s="15">
        <v>45747</v>
      </c>
      <c r="C176" t="s">
        <v>27</v>
      </c>
      <c r="D176">
        <v>891280001</v>
      </c>
      <c r="E176" t="s">
        <v>242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93748728</v>
      </c>
      <c r="L176" s="18">
        <v>0</v>
      </c>
      <c r="M176" s="18">
        <f>SUM(Tabla1[[#This Row],[0-30]:[SIN RADICAR]])</f>
        <v>93748728</v>
      </c>
      <c r="N176" s="18">
        <v>0</v>
      </c>
      <c r="O176" s="18">
        <v>0</v>
      </c>
      <c r="P176" s="18">
        <f>+Tabla1[[#This Row],[TOTAL CARTERA BRUTA]]-Tabla1[[#This Row],[ANTICIPOS POR APLICAR]]-Tabla1[[#This Row],[GIRO DIRECTO]]</f>
        <v>93748728</v>
      </c>
    </row>
    <row r="177" spans="1:17" x14ac:dyDescent="0.25">
      <c r="A177" t="s">
        <v>133</v>
      </c>
      <c r="B177" s="15">
        <v>45747</v>
      </c>
      <c r="C177" t="s">
        <v>27</v>
      </c>
      <c r="D177">
        <v>891480085</v>
      </c>
      <c r="E177" t="s">
        <v>243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5405349</v>
      </c>
      <c r="L177" s="18">
        <v>0</v>
      </c>
      <c r="M177" s="18">
        <f>SUM(Tabla1[[#This Row],[0-30]:[SIN RADICAR]])</f>
        <v>5405349</v>
      </c>
      <c r="N177" s="18">
        <v>0</v>
      </c>
      <c r="O177" s="18">
        <v>0</v>
      </c>
      <c r="P177" s="18">
        <f>+Tabla1[[#This Row],[TOTAL CARTERA BRUTA]]-Tabla1[[#This Row],[ANTICIPOS POR APLICAR]]-Tabla1[[#This Row],[GIRO DIRECTO]]</f>
        <v>5405349</v>
      </c>
    </row>
    <row r="178" spans="1:17" x14ac:dyDescent="0.25">
      <c r="A178" t="s">
        <v>133</v>
      </c>
      <c r="B178" s="15">
        <v>45747</v>
      </c>
      <c r="C178" t="s">
        <v>27</v>
      </c>
      <c r="D178">
        <v>891580016</v>
      </c>
      <c r="E178" t="s">
        <v>244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64371565</v>
      </c>
      <c r="L178" s="18">
        <v>0</v>
      </c>
      <c r="M178" s="18">
        <f>SUM(Tabla1[[#This Row],[0-30]:[SIN RADICAR]])</f>
        <v>64371565</v>
      </c>
      <c r="N178" s="18">
        <v>0</v>
      </c>
      <c r="O178" s="18">
        <v>0</v>
      </c>
      <c r="P178" s="18">
        <f>+Tabla1[[#This Row],[TOTAL CARTERA BRUTA]]-Tabla1[[#This Row],[ANTICIPOS POR APLICAR]]-Tabla1[[#This Row],[GIRO DIRECTO]]</f>
        <v>64371565</v>
      </c>
    </row>
    <row r="179" spans="1:17" x14ac:dyDescent="0.25">
      <c r="A179" t="s">
        <v>133</v>
      </c>
      <c r="B179" s="15">
        <v>45747</v>
      </c>
      <c r="C179" t="s">
        <v>27</v>
      </c>
      <c r="D179">
        <v>891680010</v>
      </c>
      <c r="E179" t="s">
        <v>245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48213972</v>
      </c>
      <c r="L179" s="18">
        <v>0</v>
      </c>
      <c r="M179" s="18">
        <f>SUM(Tabla1[[#This Row],[0-30]:[SIN RADICAR]])</f>
        <v>48213972</v>
      </c>
      <c r="N179" s="18">
        <v>0</v>
      </c>
      <c r="O179" s="18">
        <v>0</v>
      </c>
      <c r="P179" s="18">
        <f>+Tabla1[[#This Row],[TOTAL CARTERA BRUTA]]-Tabla1[[#This Row],[ANTICIPOS POR APLICAR]]-Tabla1[[#This Row],[GIRO DIRECTO]]</f>
        <v>48213972</v>
      </c>
    </row>
    <row r="180" spans="1:17" x14ac:dyDescent="0.25">
      <c r="A180" t="s">
        <v>133</v>
      </c>
      <c r="B180" s="15">
        <v>45747</v>
      </c>
      <c r="C180" t="s">
        <v>27</v>
      </c>
      <c r="D180">
        <v>891800498</v>
      </c>
      <c r="E180" t="s">
        <v>246</v>
      </c>
      <c r="F180" s="18">
        <v>0</v>
      </c>
      <c r="G180" s="18">
        <v>0</v>
      </c>
      <c r="H180" s="18">
        <v>0</v>
      </c>
      <c r="I180" s="18">
        <v>0</v>
      </c>
      <c r="J180" s="18">
        <v>35290251</v>
      </c>
      <c r="K180" s="18">
        <v>15728767.300000001</v>
      </c>
      <c r="L180" s="18">
        <v>0</v>
      </c>
      <c r="M180" s="18">
        <f>SUM(Tabla1[[#This Row],[0-30]:[SIN RADICAR]])</f>
        <v>51019018.299999997</v>
      </c>
      <c r="N180" s="18">
        <v>0</v>
      </c>
      <c r="O180" s="18">
        <v>0</v>
      </c>
      <c r="P180" s="18">
        <f>+Tabla1[[#This Row],[TOTAL CARTERA BRUTA]]-Tabla1[[#This Row],[ANTICIPOS POR APLICAR]]-Tabla1[[#This Row],[GIRO DIRECTO]]</f>
        <v>51019018.299999997</v>
      </c>
    </row>
    <row r="181" spans="1:17" x14ac:dyDescent="0.25">
      <c r="A181" t="s">
        <v>133</v>
      </c>
      <c r="B181" s="15">
        <v>45747</v>
      </c>
      <c r="C181" t="s">
        <v>27</v>
      </c>
      <c r="D181">
        <v>892000148</v>
      </c>
      <c r="E181" t="s">
        <v>247</v>
      </c>
      <c r="F181" s="18">
        <v>0</v>
      </c>
      <c r="G181" s="18">
        <v>0</v>
      </c>
      <c r="H181" s="18">
        <v>0</v>
      </c>
      <c r="I181" s="18">
        <v>7605739</v>
      </c>
      <c r="J181" s="18">
        <v>0</v>
      </c>
      <c r="K181" s="18">
        <v>243465707</v>
      </c>
      <c r="L181" s="18">
        <v>0</v>
      </c>
      <c r="M181" s="18">
        <f>SUM(Tabla1[[#This Row],[0-30]:[SIN RADICAR]])</f>
        <v>251071446</v>
      </c>
      <c r="N181" s="18">
        <v>14092163</v>
      </c>
      <c r="O181" s="18">
        <v>0</v>
      </c>
      <c r="P181" s="18">
        <f>+Tabla1[[#This Row],[TOTAL CARTERA BRUTA]]-Tabla1[[#This Row],[ANTICIPOS POR APLICAR]]-Tabla1[[#This Row],[GIRO DIRECTO]]</f>
        <v>236979283</v>
      </c>
    </row>
    <row r="182" spans="1:17" x14ac:dyDescent="0.25">
      <c r="A182" t="s">
        <v>133</v>
      </c>
      <c r="B182" s="15">
        <v>45747</v>
      </c>
      <c r="C182" t="s">
        <v>27</v>
      </c>
      <c r="D182">
        <v>892099216</v>
      </c>
      <c r="E182" t="s">
        <v>248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83005070.469999999</v>
      </c>
      <c r="L182" s="18">
        <v>0</v>
      </c>
      <c r="M182" s="18">
        <f>SUM(Tabla1[[#This Row],[0-30]:[SIN RADICAR]])</f>
        <v>83005070.469999999</v>
      </c>
      <c r="N182" s="18">
        <v>0</v>
      </c>
      <c r="O182" s="18">
        <v>0</v>
      </c>
      <c r="P182" s="18">
        <f>+Tabla1[[#This Row],[TOTAL CARTERA BRUTA]]-Tabla1[[#This Row],[ANTICIPOS POR APLICAR]]-Tabla1[[#This Row],[GIRO DIRECTO]]</f>
        <v>83005070.469999999</v>
      </c>
    </row>
    <row r="183" spans="1:17" x14ac:dyDescent="0.25">
      <c r="A183" t="s">
        <v>133</v>
      </c>
      <c r="B183" s="15">
        <v>45747</v>
      </c>
      <c r="C183" t="s">
        <v>27</v>
      </c>
      <c r="D183">
        <v>892115015</v>
      </c>
      <c r="E183" t="s">
        <v>249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148031441.16</v>
      </c>
      <c r="L183" s="18">
        <v>0</v>
      </c>
      <c r="M183" s="18">
        <f>SUM(Tabla1[[#This Row],[0-30]:[SIN RADICAR]])</f>
        <v>148031441.16</v>
      </c>
      <c r="N183" s="18">
        <v>0</v>
      </c>
      <c r="O183" s="18">
        <v>0</v>
      </c>
      <c r="P183" s="18">
        <f>+Tabla1[[#This Row],[TOTAL CARTERA BRUTA]]-Tabla1[[#This Row],[ANTICIPOS POR APLICAR]]-Tabla1[[#This Row],[GIRO DIRECTO]]</f>
        <v>148031441.16</v>
      </c>
    </row>
    <row r="184" spans="1:17" x14ac:dyDescent="0.25">
      <c r="A184" t="s">
        <v>133</v>
      </c>
      <c r="B184" s="15">
        <v>45747</v>
      </c>
      <c r="C184" t="s">
        <v>27</v>
      </c>
      <c r="D184">
        <v>892280016</v>
      </c>
      <c r="E184" t="s">
        <v>250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8">
        <v>152665028.69999999</v>
      </c>
      <c r="L184" s="18">
        <v>0</v>
      </c>
      <c r="M184" s="18">
        <f>SUM(Tabla1[[#This Row],[0-30]:[SIN RADICAR]])</f>
        <v>152665028.69999999</v>
      </c>
      <c r="N184" s="18">
        <v>0</v>
      </c>
      <c r="O184" s="18">
        <v>0</v>
      </c>
      <c r="P184" s="18">
        <f>+Tabla1[[#This Row],[TOTAL CARTERA BRUTA]]-Tabla1[[#This Row],[ANTICIPOS POR APLICAR]]-Tabla1[[#This Row],[GIRO DIRECTO]]</f>
        <v>152665028.69999999</v>
      </c>
    </row>
    <row r="185" spans="1:17" x14ac:dyDescent="0.25">
      <c r="A185" t="s">
        <v>133</v>
      </c>
      <c r="B185" s="15">
        <v>45747</v>
      </c>
      <c r="C185" t="s">
        <v>27</v>
      </c>
      <c r="D185">
        <v>892399999</v>
      </c>
      <c r="E185" t="s">
        <v>251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76393568</v>
      </c>
      <c r="L185" s="18">
        <v>0</v>
      </c>
      <c r="M185" s="18">
        <f>SUM(Tabla1[[#This Row],[0-30]:[SIN RADICAR]])</f>
        <v>76393568</v>
      </c>
      <c r="N185" s="18">
        <v>0</v>
      </c>
      <c r="O185" s="18">
        <v>0</v>
      </c>
      <c r="P185" s="18">
        <f>+Tabla1[[#This Row],[TOTAL CARTERA BRUTA]]-Tabla1[[#This Row],[ANTICIPOS POR APLICAR]]-Tabla1[[#This Row],[GIRO DIRECTO]]</f>
        <v>76393568</v>
      </c>
    </row>
    <row r="186" spans="1:17" x14ac:dyDescent="0.25">
      <c r="A186" t="s">
        <v>133</v>
      </c>
      <c r="B186" s="15">
        <v>45747</v>
      </c>
      <c r="C186" t="s">
        <v>27</v>
      </c>
      <c r="D186">
        <v>899999114</v>
      </c>
      <c r="E186" t="s">
        <v>252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1002219849.46</v>
      </c>
      <c r="L186" s="18">
        <v>43127630</v>
      </c>
      <c r="M186" s="18">
        <f>SUM(Tabla1[[#This Row],[0-30]:[SIN RADICAR]])</f>
        <v>1045347479.46</v>
      </c>
      <c r="N186" s="18">
        <v>0</v>
      </c>
      <c r="O186" s="18">
        <v>0</v>
      </c>
      <c r="P186" s="18">
        <f>+Tabla1[[#This Row],[TOTAL CARTERA BRUTA]]-Tabla1[[#This Row],[ANTICIPOS POR APLICAR]]-Tabla1[[#This Row],[GIRO DIRECTO]]</f>
        <v>1045347479.46</v>
      </c>
    </row>
    <row r="187" spans="1:17" x14ac:dyDescent="0.25">
      <c r="A187" t="s">
        <v>133</v>
      </c>
      <c r="B187" s="15">
        <v>45747</v>
      </c>
      <c r="C187" t="s">
        <v>27</v>
      </c>
      <c r="D187">
        <v>900034608</v>
      </c>
      <c r="E187" t="s">
        <v>253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8">
        <v>392710275.5</v>
      </c>
      <c r="L187" s="18">
        <v>0</v>
      </c>
      <c r="M187" s="18">
        <f>SUM(Tabla1[[#This Row],[0-30]:[SIN RADICAR]])</f>
        <v>392710275.5</v>
      </c>
      <c r="N187" s="18">
        <v>1062006</v>
      </c>
      <c r="O187" s="18">
        <v>0</v>
      </c>
      <c r="P187" s="18">
        <f>+Tabla1[[#This Row],[TOTAL CARTERA BRUTA]]-Tabla1[[#This Row],[ANTICIPOS POR APLICAR]]-Tabla1[[#This Row],[GIRO DIRECTO]]</f>
        <v>391648269.5</v>
      </c>
      <c r="Q187" s="12"/>
    </row>
    <row r="188" spans="1:17" x14ac:dyDescent="0.25">
      <c r="A188" t="s">
        <v>133</v>
      </c>
      <c r="B188" s="15">
        <v>45747</v>
      </c>
      <c r="C188" t="s">
        <v>27</v>
      </c>
      <c r="D188">
        <v>891780009</v>
      </c>
      <c r="E188" t="s">
        <v>254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628586</v>
      </c>
      <c r="L188" s="18">
        <v>0</v>
      </c>
      <c r="M188" s="18">
        <f>SUM(Tabla1[[#This Row],[0-30]:[SIN RADICAR]])</f>
        <v>628586</v>
      </c>
      <c r="N188" s="18">
        <v>0</v>
      </c>
      <c r="O188" s="18">
        <v>0</v>
      </c>
      <c r="P188" s="18">
        <f>+Tabla1[[#This Row],[TOTAL CARTERA BRUTA]]-Tabla1[[#This Row],[ANTICIPOS POR APLICAR]]-Tabla1[[#This Row],[GIRO DIRECTO]]</f>
        <v>628586</v>
      </c>
    </row>
    <row r="189" spans="1:17" x14ac:dyDescent="0.25">
      <c r="A189" t="s">
        <v>133</v>
      </c>
      <c r="B189" s="15">
        <v>45747</v>
      </c>
      <c r="C189" t="s">
        <v>27</v>
      </c>
      <c r="D189">
        <v>890102018</v>
      </c>
      <c r="E189" t="s">
        <v>255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21708682</v>
      </c>
      <c r="L189" s="18">
        <v>0</v>
      </c>
      <c r="M189" s="18">
        <f>SUM(Tabla1[[#This Row],[0-30]:[SIN RADICAR]])</f>
        <v>21708682</v>
      </c>
      <c r="N189" s="18">
        <v>0</v>
      </c>
      <c r="O189" s="18">
        <v>0</v>
      </c>
      <c r="P189" s="18">
        <f>+Tabla1[[#This Row],[TOTAL CARTERA BRUTA]]-Tabla1[[#This Row],[ANTICIPOS POR APLICAR]]-Tabla1[[#This Row],[GIRO DIRECTO]]</f>
        <v>21708682</v>
      </c>
    </row>
    <row r="190" spans="1:17" x14ac:dyDescent="0.25">
      <c r="A190" t="s">
        <v>133</v>
      </c>
      <c r="B190" s="15">
        <v>45747</v>
      </c>
      <c r="C190" t="s">
        <v>27</v>
      </c>
      <c r="D190">
        <v>890480184</v>
      </c>
      <c r="E190" t="s">
        <v>256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5679100</v>
      </c>
      <c r="L190" s="18">
        <v>0</v>
      </c>
      <c r="M190" s="18">
        <f>SUM(Tabla1[[#This Row],[0-30]:[SIN RADICAR]])</f>
        <v>5679100</v>
      </c>
      <c r="N190" s="18">
        <v>0</v>
      </c>
      <c r="O190" s="18">
        <v>0</v>
      </c>
      <c r="P190" s="18">
        <f>+Tabla1[[#This Row],[TOTAL CARTERA BRUTA]]-Tabla1[[#This Row],[ANTICIPOS POR APLICAR]]-Tabla1[[#This Row],[GIRO DIRECTO]]</f>
        <v>5679100</v>
      </c>
    </row>
    <row r="191" spans="1:17" x14ac:dyDescent="0.25">
      <c r="A191" t="s">
        <v>133</v>
      </c>
      <c r="B191" s="15">
        <v>45747</v>
      </c>
      <c r="C191" t="s">
        <v>27</v>
      </c>
      <c r="D191">
        <v>900958564</v>
      </c>
      <c r="E191" t="s">
        <v>257</v>
      </c>
      <c r="F191" s="18">
        <v>0</v>
      </c>
      <c r="G191" s="18">
        <v>0</v>
      </c>
      <c r="H191" s="18">
        <v>0</v>
      </c>
      <c r="I191" s="18">
        <v>62697200</v>
      </c>
      <c r="J191" s="18">
        <v>0</v>
      </c>
      <c r="K191" s="18">
        <v>141486400</v>
      </c>
      <c r="L191" s="18">
        <v>0</v>
      </c>
      <c r="M191" s="18">
        <f>SUM(Tabla1[[#This Row],[0-30]:[SIN RADICAR]])</f>
        <v>204183600</v>
      </c>
      <c r="N191" s="18">
        <v>0</v>
      </c>
      <c r="O191" s="18">
        <v>0</v>
      </c>
      <c r="P191" s="18">
        <f>+Tabla1[[#This Row],[TOTAL CARTERA BRUTA]]-Tabla1[[#This Row],[ANTICIPOS POR APLICAR]]-Tabla1[[#This Row],[GIRO DIRECTO]]</f>
        <v>204183600</v>
      </c>
    </row>
    <row r="192" spans="1:17" x14ac:dyDescent="0.25">
      <c r="A192" t="s">
        <v>133</v>
      </c>
      <c r="B192" s="15">
        <v>45747</v>
      </c>
      <c r="C192" t="s">
        <v>27</v>
      </c>
      <c r="D192">
        <v>900959048</v>
      </c>
      <c r="E192" t="s">
        <v>258</v>
      </c>
      <c r="F192" s="18">
        <v>84058050</v>
      </c>
      <c r="G192" s="18">
        <v>37205850</v>
      </c>
      <c r="H192" s="18">
        <v>123407150</v>
      </c>
      <c r="I192" s="18">
        <v>136900550</v>
      </c>
      <c r="J192" s="18">
        <v>0</v>
      </c>
      <c r="K192" s="18">
        <v>691750868</v>
      </c>
      <c r="L192" s="18">
        <v>0</v>
      </c>
      <c r="M192" s="18">
        <f>SUM(Tabla1[[#This Row],[0-30]:[SIN RADICAR]])</f>
        <v>1073322468</v>
      </c>
      <c r="N192" s="18">
        <v>40</v>
      </c>
      <c r="O192" s="18">
        <v>0</v>
      </c>
      <c r="P192" s="18">
        <f>+Tabla1[[#This Row],[TOTAL CARTERA BRUTA]]-Tabla1[[#This Row],[ANTICIPOS POR APLICAR]]-Tabla1[[#This Row],[GIRO DIRECTO]]</f>
        <v>1073322428</v>
      </c>
    </row>
    <row r="193" spans="1:16" x14ac:dyDescent="0.25">
      <c r="A193" t="s">
        <v>133</v>
      </c>
      <c r="B193" s="15">
        <v>45747</v>
      </c>
      <c r="C193" t="s">
        <v>27</v>
      </c>
      <c r="D193">
        <v>900971006</v>
      </c>
      <c r="E193" t="s">
        <v>259</v>
      </c>
      <c r="F193" s="18">
        <v>16368100</v>
      </c>
      <c r="G193" s="18">
        <v>0</v>
      </c>
      <c r="H193" s="18">
        <v>26698200</v>
      </c>
      <c r="I193" s="18">
        <v>85510200</v>
      </c>
      <c r="J193" s="18">
        <v>105778600</v>
      </c>
      <c r="K193" s="18">
        <v>587779050</v>
      </c>
      <c r="L193" s="18">
        <v>0</v>
      </c>
      <c r="M193" s="18">
        <f>SUM(Tabla1[[#This Row],[0-30]:[SIN RADICAR]])</f>
        <v>822134150</v>
      </c>
      <c r="N193" s="18">
        <v>0</v>
      </c>
      <c r="O193" s="18">
        <v>0</v>
      </c>
      <c r="P193" s="18">
        <f>+Tabla1[[#This Row],[TOTAL CARTERA BRUTA]]-Tabla1[[#This Row],[ANTICIPOS POR APLICAR]]-Tabla1[[#This Row],[GIRO DIRECTO]]</f>
        <v>822134150</v>
      </c>
    </row>
    <row r="194" spans="1:16" x14ac:dyDescent="0.25">
      <c r="A194" t="s">
        <v>133</v>
      </c>
      <c r="B194" s="15">
        <v>45747</v>
      </c>
      <c r="C194" t="s">
        <v>27</v>
      </c>
      <c r="D194">
        <v>800006150</v>
      </c>
      <c r="E194" t="s">
        <v>260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10594221</v>
      </c>
      <c r="L194" s="18">
        <v>0</v>
      </c>
      <c r="M194" s="18">
        <f>SUM(Tabla1[[#This Row],[0-30]:[SIN RADICAR]])</f>
        <v>10594221</v>
      </c>
      <c r="N194" s="18">
        <v>0</v>
      </c>
      <c r="O194" s="18">
        <v>0</v>
      </c>
      <c r="P194" s="18">
        <f>+Tabla1[[#This Row],[TOTAL CARTERA BRUTA]]-Tabla1[[#This Row],[ANTICIPOS POR APLICAR]]-Tabla1[[#This Row],[GIRO DIRECTO]]</f>
        <v>10594221</v>
      </c>
    </row>
    <row r="195" spans="1:16" x14ac:dyDescent="0.25">
      <c r="A195" t="s">
        <v>133</v>
      </c>
      <c r="B195" s="15">
        <v>45747</v>
      </c>
      <c r="C195" t="s">
        <v>27</v>
      </c>
      <c r="D195">
        <v>800113949</v>
      </c>
      <c r="E195" t="s">
        <v>261</v>
      </c>
      <c r="F195" s="18">
        <v>0</v>
      </c>
      <c r="G195" s="18">
        <v>0</v>
      </c>
      <c r="H195" s="18">
        <v>0</v>
      </c>
      <c r="I195" s="18">
        <v>0</v>
      </c>
      <c r="J195" s="18">
        <v>204000</v>
      </c>
      <c r="K195" s="18">
        <v>886601</v>
      </c>
      <c r="L195" s="18">
        <v>0</v>
      </c>
      <c r="M195" s="18">
        <f>SUM(Tabla1[[#This Row],[0-30]:[SIN RADICAR]])</f>
        <v>1090601</v>
      </c>
      <c r="N195" s="18">
        <v>0</v>
      </c>
      <c r="O195" s="18">
        <v>0</v>
      </c>
      <c r="P195" s="18">
        <f>+Tabla1[[#This Row],[TOTAL CARTERA BRUTA]]-Tabla1[[#This Row],[ANTICIPOS POR APLICAR]]-Tabla1[[#This Row],[GIRO DIRECTO]]</f>
        <v>1090601</v>
      </c>
    </row>
    <row r="196" spans="1:16" x14ac:dyDescent="0.25">
      <c r="A196" t="s">
        <v>133</v>
      </c>
      <c r="B196" s="15">
        <v>45747</v>
      </c>
      <c r="C196" t="s">
        <v>27</v>
      </c>
      <c r="D196">
        <v>813005431</v>
      </c>
      <c r="E196" t="s">
        <v>262</v>
      </c>
      <c r="F196" s="18">
        <v>0</v>
      </c>
      <c r="G196" s="18">
        <v>0</v>
      </c>
      <c r="H196" s="18">
        <v>0</v>
      </c>
      <c r="I196" s="18">
        <v>103800</v>
      </c>
      <c r="J196" s="18">
        <v>281300</v>
      </c>
      <c r="K196" s="18">
        <v>20099088</v>
      </c>
      <c r="L196" s="18">
        <v>1038068</v>
      </c>
      <c r="M196" s="18">
        <f>SUM(Tabla1[[#This Row],[0-30]:[SIN RADICAR]])</f>
        <v>21522256</v>
      </c>
      <c r="N196" s="18">
        <v>6905886</v>
      </c>
      <c r="O196" s="18">
        <v>0</v>
      </c>
      <c r="P196" s="18">
        <f>+Tabla1[[#This Row],[TOTAL CARTERA BRUTA]]-Tabla1[[#This Row],[ANTICIPOS POR APLICAR]]-Tabla1[[#This Row],[GIRO DIRECTO]]</f>
        <v>14616370</v>
      </c>
    </row>
    <row r="197" spans="1:16" x14ac:dyDescent="0.25">
      <c r="A197" t="s">
        <v>133</v>
      </c>
      <c r="B197" s="15">
        <v>45747</v>
      </c>
      <c r="C197" t="s">
        <v>27</v>
      </c>
      <c r="D197">
        <v>830005028</v>
      </c>
      <c r="E197" t="s">
        <v>263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4813300</v>
      </c>
      <c r="M197" s="18">
        <f>SUM(Tabla1[[#This Row],[0-30]:[SIN RADICAR]])</f>
        <v>4813300</v>
      </c>
      <c r="N197" s="18">
        <v>0</v>
      </c>
      <c r="O197" s="18">
        <v>0</v>
      </c>
      <c r="P197" s="18">
        <f>+Tabla1[[#This Row],[TOTAL CARTERA BRUTA]]-Tabla1[[#This Row],[ANTICIPOS POR APLICAR]]-Tabla1[[#This Row],[GIRO DIRECTO]]</f>
        <v>4813300</v>
      </c>
    </row>
    <row r="198" spans="1:16" x14ac:dyDescent="0.25">
      <c r="A198" t="s">
        <v>133</v>
      </c>
      <c r="B198" s="15">
        <v>45747</v>
      </c>
      <c r="C198" t="s">
        <v>27</v>
      </c>
      <c r="D198">
        <v>830023202</v>
      </c>
      <c r="E198" t="s">
        <v>264</v>
      </c>
      <c r="F198" s="18">
        <v>0</v>
      </c>
      <c r="G198" s="18">
        <v>0</v>
      </c>
      <c r="H198" s="18">
        <v>0</v>
      </c>
      <c r="I198" s="18">
        <v>0</v>
      </c>
      <c r="J198" s="18">
        <v>161825</v>
      </c>
      <c r="K198" s="18">
        <v>0</v>
      </c>
      <c r="L198" s="18">
        <v>0</v>
      </c>
      <c r="M198" s="18">
        <f>SUM(Tabla1[[#This Row],[0-30]:[SIN RADICAR]])</f>
        <v>161825</v>
      </c>
      <c r="N198" s="18">
        <v>0</v>
      </c>
      <c r="O198" s="18">
        <v>0</v>
      </c>
      <c r="P198" s="18">
        <f>+Tabla1[[#This Row],[TOTAL CARTERA BRUTA]]-Tabla1[[#This Row],[ANTICIPOS POR APLICAR]]-Tabla1[[#This Row],[GIRO DIRECTO]]</f>
        <v>161825</v>
      </c>
    </row>
    <row r="199" spans="1:16" x14ac:dyDescent="0.25">
      <c r="A199" t="s">
        <v>133</v>
      </c>
      <c r="B199" s="15">
        <v>45747</v>
      </c>
      <c r="C199" t="s">
        <v>27</v>
      </c>
      <c r="D199">
        <v>830028288</v>
      </c>
      <c r="E199" t="s">
        <v>265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436683089</v>
      </c>
      <c r="L199" s="18">
        <v>0</v>
      </c>
      <c r="M199" s="18">
        <f>SUM(Tabla1[[#This Row],[0-30]:[SIN RADICAR]])</f>
        <v>436683089</v>
      </c>
      <c r="N199" s="18">
        <v>0</v>
      </c>
      <c r="O199" s="18">
        <v>0</v>
      </c>
      <c r="P199" s="18">
        <f>+Tabla1[[#This Row],[TOTAL CARTERA BRUTA]]-Tabla1[[#This Row],[ANTICIPOS POR APLICAR]]-Tabla1[[#This Row],[GIRO DIRECTO]]</f>
        <v>436683089</v>
      </c>
    </row>
    <row r="200" spans="1:16" x14ac:dyDescent="0.25">
      <c r="A200" t="s">
        <v>133</v>
      </c>
      <c r="B200" s="15">
        <v>45747</v>
      </c>
      <c r="C200" t="s">
        <v>27</v>
      </c>
      <c r="D200">
        <v>860035992</v>
      </c>
      <c r="E200" t="s">
        <v>266</v>
      </c>
      <c r="F200" s="18">
        <v>0</v>
      </c>
      <c r="G200" s="18">
        <v>0</v>
      </c>
      <c r="H200" s="18">
        <v>0</v>
      </c>
      <c r="I200" s="18">
        <v>5674900</v>
      </c>
      <c r="J200" s="18">
        <v>8118600</v>
      </c>
      <c r="K200" s="18">
        <v>0</v>
      </c>
      <c r="L200" s="18">
        <v>2280900</v>
      </c>
      <c r="M200" s="18">
        <f>SUM(Tabla1[[#This Row],[0-30]:[SIN RADICAR]])</f>
        <v>16074400</v>
      </c>
      <c r="N200" s="18">
        <v>6035600</v>
      </c>
      <c r="O200" s="18">
        <v>0</v>
      </c>
      <c r="P200" s="18">
        <f>+Tabla1[[#This Row],[TOTAL CARTERA BRUTA]]-Tabla1[[#This Row],[ANTICIPOS POR APLICAR]]-Tabla1[[#This Row],[GIRO DIRECTO]]</f>
        <v>10038800</v>
      </c>
    </row>
    <row r="201" spans="1:16" x14ac:dyDescent="0.25">
      <c r="A201" t="s">
        <v>133</v>
      </c>
      <c r="B201" s="15">
        <v>45747</v>
      </c>
      <c r="C201" t="s">
        <v>27</v>
      </c>
      <c r="D201">
        <v>860037950</v>
      </c>
      <c r="E201" t="s">
        <v>267</v>
      </c>
      <c r="F201" s="18">
        <v>0</v>
      </c>
      <c r="G201" s="18">
        <v>0</v>
      </c>
      <c r="H201" s="18">
        <v>0</v>
      </c>
      <c r="I201" s="18">
        <v>0</v>
      </c>
      <c r="J201" s="18">
        <v>0</v>
      </c>
      <c r="K201" s="18">
        <v>1160700</v>
      </c>
      <c r="L201" s="18">
        <v>2083000</v>
      </c>
      <c r="M201" s="18">
        <f>SUM(Tabla1[[#This Row],[0-30]:[SIN RADICAR]])</f>
        <v>3243700</v>
      </c>
      <c r="N201" s="18">
        <v>0</v>
      </c>
      <c r="O201" s="18">
        <v>0</v>
      </c>
      <c r="P201" s="18">
        <f>+Tabla1[[#This Row],[TOTAL CARTERA BRUTA]]-Tabla1[[#This Row],[ANTICIPOS POR APLICAR]]-Tabla1[[#This Row],[GIRO DIRECTO]]</f>
        <v>3243700</v>
      </c>
    </row>
    <row r="202" spans="1:16" x14ac:dyDescent="0.25">
      <c r="A202" t="s">
        <v>133</v>
      </c>
      <c r="B202" s="15">
        <v>45747</v>
      </c>
      <c r="C202" t="s">
        <v>27</v>
      </c>
      <c r="D202">
        <v>890102768</v>
      </c>
      <c r="E202" t="s">
        <v>268</v>
      </c>
      <c r="F202" s="18">
        <v>0</v>
      </c>
      <c r="G202" s="18">
        <v>0</v>
      </c>
      <c r="H202" s="18">
        <v>0</v>
      </c>
      <c r="I202" s="18">
        <v>0</v>
      </c>
      <c r="J202" s="18">
        <v>1568734</v>
      </c>
      <c r="K202" s="18">
        <v>259179.6</v>
      </c>
      <c r="L202" s="18">
        <v>0</v>
      </c>
      <c r="M202" s="18">
        <f>SUM(Tabla1[[#This Row],[0-30]:[SIN RADICAR]])</f>
        <v>1827913.6</v>
      </c>
      <c r="N202" s="18">
        <v>0</v>
      </c>
      <c r="O202" s="18">
        <v>0</v>
      </c>
      <c r="P202" s="18">
        <f>+Tabla1[[#This Row],[TOTAL CARTERA BRUTA]]-Tabla1[[#This Row],[ANTICIPOS POR APLICAR]]-Tabla1[[#This Row],[GIRO DIRECTO]]</f>
        <v>1827913.6</v>
      </c>
    </row>
    <row r="203" spans="1:16" x14ac:dyDescent="0.25">
      <c r="A203" t="s">
        <v>133</v>
      </c>
      <c r="B203" s="15">
        <v>45747</v>
      </c>
      <c r="C203" t="s">
        <v>27</v>
      </c>
      <c r="D203">
        <v>899999063</v>
      </c>
      <c r="E203" t="s">
        <v>269</v>
      </c>
      <c r="F203" s="18">
        <v>0</v>
      </c>
      <c r="G203" s="18">
        <v>0</v>
      </c>
      <c r="H203" s="18">
        <v>0</v>
      </c>
      <c r="I203" s="18">
        <v>0</v>
      </c>
      <c r="J203" s="18">
        <v>204000</v>
      </c>
      <c r="K203" s="18">
        <v>920592</v>
      </c>
      <c r="L203" s="18">
        <v>863737</v>
      </c>
      <c r="M203" s="18">
        <f>SUM(Tabla1[[#This Row],[0-30]:[SIN RADICAR]])</f>
        <v>1988329</v>
      </c>
      <c r="N203" s="18">
        <v>0</v>
      </c>
      <c r="O203" s="18">
        <v>0</v>
      </c>
      <c r="P203" s="18">
        <f>+Tabla1[[#This Row],[TOTAL CARTERA BRUTA]]-Tabla1[[#This Row],[ANTICIPOS POR APLICAR]]-Tabla1[[#This Row],[GIRO DIRECTO]]</f>
        <v>1988329</v>
      </c>
    </row>
    <row r="204" spans="1:16" x14ac:dyDescent="0.25">
      <c r="A204" t="s">
        <v>133</v>
      </c>
      <c r="B204" s="15">
        <v>45747</v>
      </c>
      <c r="C204" t="s">
        <v>27</v>
      </c>
      <c r="D204">
        <v>901127521</v>
      </c>
      <c r="E204" t="s">
        <v>270</v>
      </c>
      <c r="F204" s="18">
        <v>0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>
        <v>189900</v>
      </c>
      <c r="M204" s="18">
        <f>SUM(Tabla1[[#This Row],[0-30]:[SIN RADICAR]])</f>
        <v>189900</v>
      </c>
      <c r="N204" s="18">
        <v>0</v>
      </c>
      <c r="O204" s="18">
        <v>0</v>
      </c>
      <c r="P204" s="18">
        <f>+Tabla1[[#This Row],[TOTAL CARTERA BRUTA]]-Tabla1[[#This Row],[ANTICIPOS POR APLICAR]]-Tabla1[[#This Row],[GIRO DIRECTO]]</f>
        <v>189900</v>
      </c>
    </row>
    <row r="205" spans="1:16" x14ac:dyDescent="0.25">
      <c r="A205" t="s">
        <v>133</v>
      </c>
      <c r="B205" s="15">
        <v>45747</v>
      </c>
      <c r="C205" t="s">
        <v>27</v>
      </c>
      <c r="D205">
        <v>800053550</v>
      </c>
      <c r="E205" t="s">
        <v>271</v>
      </c>
      <c r="F205" s="18">
        <v>0</v>
      </c>
      <c r="G205" s="18">
        <v>0</v>
      </c>
      <c r="H205" s="18">
        <v>0</v>
      </c>
      <c r="I205" s="18">
        <v>1159201</v>
      </c>
      <c r="J205" s="18">
        <v>0</v>
      </c>
      <c r="K205" s="18">
        <v>0</v>
      </c>
      <c r="L205" s="18">
        <v>1332400</v>
      </c>
      <c r="M205" s="18">
        <f>SUM(Tabla1[[#This Row],[0-30]:[SIN RADICAR]])</f>
        <v>2491601</v>
      </c>
      <c r="N205" s="18">
        <v>0</v>
      </c>
      <c r="O205" s="18">
        <v>0</v>
      </c>
      <c r="P205" s="18">
        <f>+Tabla1[[#This Row],[TOTAL CARTERA BRUTA]]-Tabla1[[#This Row],[ANTICIPOS POR APLICAR]]-Tabla1[[#This Row],[GIRO DIRECTO]]</f>
        <v>2491601</v>
      </c>
    </row>
    <row r="206" spans="1:16" x14ac:dyDescent="0.25">
      <c r="A206" t="s">
        <v>133</v>
      </c>
      <c r="B206" s="15">
        <v>45747</v>
      </c>
      <c r="C206" t="s">
        <v>27</v>
      </c>
      <c r="D206">
        <v>901153500</v>
      </c>
      <c r="E206" t="s">
        <v>272</v>
      </c>
      <c r="F206" s="18">
        <v>0</v>
      </c>
      <c r="G206" s="18">
        <v>0</v>
      </c>
      <c r="H206" s="18">
        <v>0</v>
      </c>
      <c r="I206" s="18">
        <v>0</v>
      </c>
      <c r="J206" s="18">
        <v>1574629</v>
      </c>
      <c r="K206" s="18">
        <v>0</v>
      </c>
      <c r="L206" s="18">
        <v>0</v>
      </c>
      <c r="M206" s="18">
        <f>SUM(Tabla1[[#This Row],[0-30]:[SIN RADICAR]])</f>
        <v>1574629</v>
      </c>
      <c r="N206" s="18">
        <v>0</v>
      </c>
      <c r="O206" s="18">
        <v>0</v>
      </c>
      <c r="P206" s="18">
        <f>+Tabla1[[#This Row],[TOTAL CARTERA BRUTA]]-Tabla1[[#This Row],[ANTICIPOS POR APLICAR]]-Tabla1[[#This Row],[GIRO DIRECTO]]</f>
        <v>1574629</v>
      </c>
    </row>
    <row r="207" spans="1:16" x14ac:dyDescent="0.25">
      <c r="A207" t="s">
        <v>133</v>
      </c>
      <c r="B207" s="15">
        <v>45747</v>
      </c>
      <c r="C207" t="s">
        <v>27</v>
      </c>
      <c r="D207">
        <v>901034790</v>
      </c>
      <c r="E207" t="s">
        <v>273</v>
      </c>
      <c r="F207" s="18">
        <v>0</v>
      </c>
      <c r="G207" s="18">
        <v>0</v>
      </c>
      <c r="H207" s="18">
        <v>0</v>
      </c>
      <c r="I207" s="18">
        <v>146800</v>
      </c>
      <c r="J207" s="18">
        <v>0</v>
      </c>
      <c r="K207" s="18">
        <v>0</v>
      </c>
      <c r="L207" s="18">
        <v>160800</v>
      </c>
      <c r="M207" s="18">
        <f>SUM(Tabla1[[#This Row],[0-30]:[SIN RADICAR]])</f>
        <v>307600</v>
      </c>
      <c r="N207" s="18">
        <v>0</v>
      </c>
      <c r="O207" s="18">
        <v>0</v>
      </c>
      <c r="P207" s="18">
        <f>+Tabla1[[#This Row],[TOTAL CARTERA BRUTA]]-Tabla1[[#This Row],[ANTICIPOS POR APLICAR]]-Tabla1[[#This Row],[GIRO DIRECTO]]</f>
        <v>307600</v>
      </c>
    </row>
    <row r="208" spans="1:16" x14ac:dyDescent="0.25">
      <c r="A208" t="s">
        <v>133</v>
      </c>
      <c r="B208" s="15">
        <v>45747</v>
      </c>
      <c r="C208" t="s">
        <v>27</v>
      </c>
      <c r="D208">
        <v>901127065</v>
      </c>
      <c r="E208" t="s">
        <v>274</v>
      </c>
      <c r="F208" s="18">
        <v>0</v>
      </c>
      <c r="G208" s="18">
        <v>0</v>
      </c>
      <c r="H208" s="18">
        <v>0</v>
      </c>
      <c r="I208" s="18">
        <v>0</v>
      </c>
      <c r="J208" s="18">
        <v>0</v>
      </c>
      <c r="K208" s="18">
        <v>2576239</v>
      </c>
      <c r="L208" s="18">
        <v>0</v>
      </c>
      <c r="M208" s="18">
        <f>SUM(Tabla1[[#This Row],[0-30]:[SIN RADICAR]])</f>
        <v>2576239</v>
      </c>
      <c r="N208" s="18">
        <v>0</v>
      </c>
      <c r="O208" s="18">
        <v>0</v>
      </c>
      <c r="P208" s="18">
        <f>+Tabla1[[#This Row],[TOTAL CARTERA BRUTA]]-Tabla1[[#This Row],[ANTICIPOS POR APLICAR]]-Tabla1[[#This Row],[GIRO DIRECTO]]</f>
        <v>2576239</v>
      </c>
    </row>
    <row r="209" spans="1:16" x14ac:dyDescent="0.25">
      <c r="A209" t="s">
        <v>133</v>
      </c>
      <c r="B209" s="15">
        <v>45747</v>
      </c>
      <c r="C209" t="s">
        <v>27</v>
      </c>
      <c r="D209">
        <v>900033371</v>
      </c>
      <c r="E209" t="s">
        <v>275</v>
      </c>
      <c r="F209" s="18">
        <v>0</v>
      </c>
      <c r="G209" s="18">
        <v>0</v>
      </c>
      <c r="H209" s="18">
        <v>0</v>
      </c>
      <c r="I209" s="18">
        <v>0</v>
      </c>
      <c r="J209" s="18">
        <v>0</v>
      </c>
      <c r="K209" s="18">
        <v>46400</v>
      </c>
      <c r="L209" s="18">
        <v>0</v>
      </c>
      <c r="M209" s="18">
        <f>SUM(Tabla1[[#This Row],[0-30]:[SIN RADICAR]])</f>
        <v>46400</v>
      </c>
      <c r="N209" s="18">
        <v>0</v>
      </c>
      <c r="O209" s="18">
        <v>0</v>
      </c>
      <c r="P209" s="18">
        <f>+Tabla1[[#This Row],[TOTAL CARTERA BRUTA]]-Tabla1[[#This Row],[ANTICIPOS POR APLICAR]]-Tabla1[[#This Row],[GIRO DIRECTO]]</f>
        <v>46400</v>
      </c>
    </row>
    <row r="210" spans="1:16" x14ac:dyDescent="0.25">
      <c r="A210" t="s">
        <v>133</v>
      </c>
      <c r="B210" s="15">
        <v>45747</v>
      </c>
      <c r="C210" t="s">
        <v>27</v>
      </c>
      <c r="D210">
        <v>901126909</v>
      </c>
      <c r="E210" t="s">
        <v>276</v>
      </c>
      <c r="F210" s="18">
        <v>0</v>
      </c>
      <c r="G210" s="18">
        <v>0</v>
      </c>
      <c r="H210" s="18">
        <v>0</v>
      </c>
      <c r="I210" s="18">
        <v>0</v>
      </c>
      <c r="J210" s="18">
        <v>371654</v>
      </c>
      <c r="K210" s="18">
        <v>3707347</v>
      </c>
      <c r="L210" s="18">
        <v>221592</v>
      </c>
      <c r="M210" s="18">
        <f>SUM(Tabla1[[#This Row],[0-30]:[SIN RADICAR]])</f>
        <v>4300593</v>
      </c>
      <c r="N210" s="18">
        <v>0</v>
      </c>
      <c r="O210" s="18">
        <v>0</v>
      </c>
      <c r="P210" s="18">
        <f>+Tabla1[[#This Row],[TOTAL CARTERA BRUTA]]-Tabla1[[#This Row],[ANTICIPOS POR APLICAR]]-Tabla1[[#This Row],[GIRO DIRECTO]]</f>
        <v>4300593</v>
      </c>
    </row>
    <row r="211" spans="1:16" x14ac:dyDescent="0.25">
      <c r="A211" t="s">
        <v>133</v>
      </c>
      <c r="B211" s="15">
        <v>45747</v>
      </c>
      <c r="C211" t="s">
        <v>27</v>
      </c>
      <c r="D211">
        <v>900914254</v>
      </c>
      <c r="E211" t="s">
        <v>277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3274747</v>
      </c>
      <c r="L211" s="18">
        <v>148200</v>
      </c>
      <c r="M211" s="18">
        <f>SUM(Tabla1[[#This Row],[0-30]:[SIN RADICAR]])</f>
        <v>3422947</v>
      </c>
      <c r="N211" s="18">
        <v>0</v>
      </c>
      <c r="O211" s="18">
        <v>0</v>
      </c>
      <c r="P211" s="18">
        <f>+Tabla1[[#This Row],[TOTAL CARTERA BRUTA]]-Tabla1[[#This Row],[ANTICIPOS POR APLICAR]]-Tabla1[[#This Row],[GIRO DIRECTO]]</f>
        <v>3422947</v>
      </c>
    </row>
    <row r="212" spans="1:16" x14ac:dyDescent="0.25">
      <c r="A212" t="s">
        <v>133</v>
      </c>
      <c r="B212" s="15">
        <v>45747</v>
      </c>
      <c r="C212" t="s">
        <v>27</v>
      </c>
      <c r="D212">
        <v>900210981</v>
      </c>
      <c r="E212" t="s">
        <v>278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3017800</v>
      </c>
      <c r="M212" s="18">
        <f>SUM(Tabla1[[#This Row],[0-30]:[SIN RADICAR]])</f>
        <v>3017800</v>
      </c>
      <c r="N212" s="18">
        <v>0</v>
      </c>
      <c r="O212" s="18">
        <v>0</v>
      </c>
      <c r="P212" s="18">
        <f>+Tabla1[[#This Row],[TOTAL CARTERA BRUTA]]-Tabla1[[#This Row],[ANTICIPOS POR APLICAR]]-Tabla1[[#This Row],[GIRO DIRECTO]]</f>
        <v>3017800</v>
      </c>
    </row>
    <row r="213" spans="1:16" x14ac:dyDescent="0.25">
      <c r="A213" t="s">
        <v>133</v>
      </c>
      <c r="B213" s="15">
        <v>45747</v>
      </c>
      <c r="C213" t="s">
        <v>27</v>
      </c>
      <c r="D213">
        <v>830081501</v>
      </c>
      <c r="E213" t="s">
        <v>279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189943</v>
      </c>
      <c r="L213" s="18">
        <v>0</v>
      </c>
      <c r="M213" s="18">
        <f>SUM(Tabla1[[#This Row],[0-30]:[SIN RADICAR]])</f>
        <v>189943</v>
      </c>
      <c r="N213" s="18">
        <v>0</v>
      </c>
      <c r="O213" s="18">
        <v>0</v>
      </c>
      <c r="P213" s="18">
        <f>+Tabla1[[#This Row],[TOTAL CARTERA BRUTA]]-Tabla1[[#This Row],[ANTICIPOS POR APLICAR]]-Tabla1[[#This Row],[GIRO DIRECTO]]</f>
        <v>189943</v>
      </c>
    </row>
    <row r="214" spans="1:16" x14ac:dyDescent="0.25">
      <c r="A214" t="s">
        <v>133</v>
      </c>
      <c r="B214" s="15">
        <v>45747</v>
      </c>
      <c r="C214" t="s">
        <v>27</v>
      </c>
      <c r="D214">
        <v>800112806</v>
      </c>
      <c r="E214" t="s">
        <v>280</v>
      </c>
      <c r="F214" s="18">
        <v>0</v>
      </c>
      <c r="G214" s="18">
        <v>0</v>
      </c>
      <c r="H214" s="18">
        <v>0</v>
      </c>
      <c r="I214" s="18">
        <v>1856625</v>
      </c>
      <c r="J214" s="18">
        <v>18488872</v>
      </c>
      <c r="K214" s="18">
        <v>10155136</v>
      </c>
      <c r="L214" s="18">
        <v>2433265</v>
      </c>
      <c r="M214" s="18">
        <f>SUM(Tabla1[[#This Row],[0-30]:[SIN RADICAR]])</f>
        <v>32933898</v>
      </c>
      <c r="N214" s="18">
        <v>939588</v>
      </c>
      <c r="O214" s="18">
        <v>0</v>
      </c>
      <c r="P214" s="18">
        <f>+Tabla1[[#This Row],[TOTAL CARTERA BRUTA]]-Tabla1[[#This Row],[ANTICIPOS POR APLICAR]]-Tabla1[[#This Row],[GIRO DIRECTO]]</f>
        <v>31994310</v>
      </c>
    </row>
    <row r="215" spans="1:16" x14ac:dyDescent="0.25">
      <c r="A215" t="s">
        <v>133</v>
      </c>
      <c r="B215" s="15">
        <v>45747</v>
      </c>
      <c r="C215" t="s">
        <v>27</v>
      </c>
      <c r="D215">
        <v>830039670</v>
      </c>
      <c r="E215" t="s">
        <v>281</v>
      </c>
      <c r="F215" s="18">
        <v>0</v>
      </c>
      <c r="G215" s="18">
        <v>0</v>
      </c>
      <c r="H215" s="18">
        <v>0</v>
      </c>
      <c r="I215" s="18">
        <v>0</v>
      </c>
      <c r="J215" s="18">
        <v>0</v>
      </c>
      <c r="K215" s="18">
        <v>7480469</v>
      </c>
      <c r="L215" s="18">
        <v>0</v>
      </c>
      <c r="M215" s="18">
        <f>SUM(Tabla1[[#This Row],[0-30]:[SIN RADICAR]])</f>
        <v>7480469</v>
      </c>
      <c r="N215" s="18">
        <v>0</v>
      </c>
      <c r="O215" s="18">
        <v>0</v>
      </c>
      <c r="P215" s="18">
        <f>+Tabla1[[#This Row],[TOTAL CARTERA BRUTA]]-Tabla1[[#This Row],[ANTICIPOS POR APLICAR]]-Tabla1[[#This Row],[GIRO DIRECTO]]</f>
        <v>7480469</v>
      </c>
    </row>
    <row r="216" spans="1:16" x14ac:dyDescent="0.25">
      <c r="A216" t="s">
        <v>133</v>
      </c>
      <c r="B216" s="15">
        <v>45747</v>
      </c>
      <c r="C216" t="s">
        <v>27</v>
      </c>
      <c r="D216">
        <v>830053105</v>
      </c>
      <c r="E216" t="s">
        <v>282</v>
      </c>
      <c r="F216" s="18">
        <v>11160534</v>
      </c>
      <c r="G216" s="18">
        <v>20138571</v>
      </c>
      <c r="H216" s="18">
        <v>199419314</v>
      </c>
      <c r="I216" s="18">
        <v>85333481.900000006</v>
      </c>
      <c r="J216" s="18">
        <v>46043974.600000001</v>
      </c>
      <c r="K216" s="18">
        <v>27172494.199999999</v>
      </c>
      <c r="L216" s="18">
        <v>67821492</v>
      </c>
      <c r="M216" s="18">
        <f>SUM(Tabla1[[#This Row],[0-30]:[SIN RADICAR]])</f>
        <v>457089861.69999999</v>
      </c>
      <c r="N216" s="18">
        <v>40302460.619999997</v>
      </c>
      <c r="O216" s="18">
        <v>0</v>
      </c>
      <c r="P216" s="18">
        <f>+Tabla1[[#This Row],[TOTAL CARTERA BRUTA]]-Tabla1[[#This Row],[ANTICIPOS POR APLICAR]]-Tabla1[[#This Row],[GIRO DIRECTO]]</f>
        <v>416787401.07999998</v>
      </c>
    </row>
    <row r="217" spans="1:16" x14ac:dyDescent="0.25">
      <c r="A217" t="s">
        <v>133</v>
      </c>
      <c r="B217" s="15">
        <v>45747</v>
      </c>
      <c r="C217" t="s">
        <v>27</v>
      </c>
      <c r="D217">
        <v>901495943</v>
      </c>
      <c r="E217" t="s">
        <v>283</v>
      </c>
      <c r="F217" s="18">
        <v>0</v>
      </c>
      <c r="G217" s="18">
        <v>0</v>
      </c>
      <c r="H217" s="18">
        <v>0</v>
      </c>
      <c r="I217" s="18">
        <v>0</v>
      </c>
      <c r="J217" s="18">
        <v>0</v>
      </c>
      <c r="K217" s="18">
        <v>4727451</v>
      </c>
      <c r="L217" s="18">
        <v>0</v>
      </c>
      <c r="M217" s="18">
        <f>SUM(Tabla1[[#This Row],[0-30]:[SIN RADICAR]])</f>
        <v>4727451</v>
      </c>
      <c r="N217" s="18">
        <v>0</v>
      </c>
      <c r="O217" s="18">
        <v>0</v>
      </c>
      <c r="P217" s="18">
        <f>+Tabla1[[#This Row],[TOTAL CARTERA BRUTA]]-Tabla1[[#This Row],[ANTICIPOS POR APLICAR]]-Tabla1[[#This Row],[GIRO DIRECTO]]</f>
        <v>4727451</v>
      </c>
    </row>
    <row r="218" spans="1:16" x14ac:dyDescent="0.25">
      <c r="A218" t="s">
        <v>133</v>
      </c>
      <c r="B218" s="15">
        <v>45747</v>
      </c>
      <c r="C218" t="s">
        <v>27</v>
      </c>
      <c r="D218">
        <v>860525148</v>
      </c>
      <c r="E218" t="s">
        <v>284</v>
      </c>
      <c r="F218" s="18">
        <v>0</v>
      </c>
      <c r="G218" s="18">
        <v>0</v>
      </c>
      <c r="H218" s="18">
        <v>0</v>
      </c>
      <c r="I218" s="18">
        <v>0</v>
      </c>
      <c r="J218" s="18">
        <v>0</v>
      </c>
      <c r="K218" s="18">
        <v>16811675</v>
      </c>
      <c r="L218" s="18">
        <v>0</v>
      </c>
      <c r="M218" s="18">
        <f>SUM(Tabla1[[#This Row],[0-30]:[SIN RADICAR]])</f>
        <v>16811675</v>
      </c>
      <c r="N218" s="18">
        <v>0</v>
      </c>
      <c r="O218" s="18">
        <v>0</v>
      </c>
      <c r="P218" s="18">
        <f>+Tabla1[[#This Row],[TOTAL CARTERA BRUTA]]-Tabla1[[#This Row],[ANTICIPOS POR APLICAR]]-Tabla1[[#This Row],[GIRO DIRECTO]]</f>
        <v>16811675</v>
      </c>
    </row>
    <row r="219" spans="1:16" x14ac:dyDescent="0.25">
      <c r="A219" t="s">
        <v>133</v>
      </c>
      <c r="B219" s="15">
        <v>45747</v>
      </c>
      <c r="C219" t="s">
        <v>27</v>
      </c>
      <c r="D219">
        <v>899999068</v>
      </c>
      <c r="E219" t="s">
        <v>285</v>
      </c>
      <c r="F219" s="18">
        <v>0</v>
      </c>
      <c r="G219" s="18">
        <v>0</v>
      </c>
      <c r="H219" s="18">
        <v>0</v>
      </c>
      <c r="I219" s="18">
        <v>0</v>
      </c>
      <c r="J219" s="18">
        <v>1921100</v>
      </c>
      <c r="K219" s="18">
        <v>3259521</v>
      </c>
      <c r="L219" s="18">
        <v>966437</v>
      </c>
      <c r="M219" s="18">
        <f>SUM(Tabla1[[#This Row],[0-30]:[SIN RADICAR]])</f>
        <v>6147058</v>
      </c>
      <c r="N219" s="18">
        <v>0</v>
      </c>
      <c r="O219" s="18">
        <v>0</v>
      </c>
      <c r="P219" s="18">
        <f>+Tabla1[[#This Row],[TOTAL CARTERA BRUTA]]-Tabla1[[#This Row],[ANTICIPOS POR APLICAR]]-Tabla1[[#This Row],[GIRO DIRECTO]]</f>
        <v>6147058</v>
      </c>
    </row>
    <row r="220" spans="1:16" x14ac:dyDescent="0.25">
      <c r="A220" t="s">
        <v>133</v>
      </c>
      <c r="B220" s="15">
        <v>45747</v>
      </c>
      <c r="C220" t="s">
        <v>27</v>
      </c>
      <c r="D220">
        <v>830040256</v>
      </c>
      <c r="E220" t="s">
        <v>286</v>
      </c>
      <c r="F220" s="18">
        <v>0</v>
      </c>
      <c r="G220" s="18">
        <v>0</v>
      </c>
      <c r="H220" s="18">
        <v>0</v>
      </c>
      <c r="I220" s="18">
        <v>4681771</v>
      </c>
      <c r="J220" s="18">
        <v>0</v>
      </c>
      <c r="K220" s="18">
        <v>0</v>
      </c>
      <c r="L220" s="18">
        <v>2801700</v>
      </c>
      <c r="M220" s="18">
        <f>SUM(Tabla1[[#This Row],[0-30]:[SIN RADICAR]])</f>
        <v>7483471</v>
      </c>
      <c r="N220" s="18">
        <v>0</v>
      </c>
      <c r="O220" s="18">
        <v>0</v>
      </c>
      <c r="P220" s="18">
        <f>+Tabla1[[#This Row],[TOTAL CARTERA BRUTA]]-Tabla1[[#This Row],[ANTICIPOS POR APLICAR]]-Tabla1[[#This Row],[GIRO DIRECTO]]</f>
        <v>7483471</v>
      </c>
    </row>
    <row r="221" spans="1:16" x14ac:dyDescent="0.25">
      <c r="A221" t="s">
        <v>133</v>
      </c>
      <c r="B221" s="15">
        <v>45747</v>
      </c>
      <c r="C221" t="s">
        <v>27</v>
      </c>
      <c r="D221">
        <v>900336524</v>
      </c>
      <c r="E221" t="s">
        <v>287</v>
      </c>
      <c r="F221" s="18">
        <v>16617465</v>
      </c>
      <c r="G221" s="18">
        <v>12804478</v>
      </c>
      <c r="H221" s="18">
        <v>1167737</v>
      </c>
      <c r="I221" s="18">
        <v>53217027</v>
      </c>
      <c r="J221" s="18">
        <v>10292916</v>
      </c>
      <c r="K221" s="18">
        <v>500</v>
      </c>
      <c r="L221" s="18">
        <v>100679980</v>
      </c>
      <c r="M221" s="18">
        <f>SUM(Tabla1[[#This Row],[0-30]:[SIN RADICAR]])</f>
        <v>194780103</v>
      </c>
      <c r="N221" s="18">
        <v>382916.75</v>
      </c>
      <c r="O221" s="18">
        <v>0</v>
      </c>
      <c r="P221" s="18">
        <f>+Tabla1[[#This Row],[TOTAL CARTERA BRUTA]]-Tabla1[[#This Row],[ANTICIPOS POR APLICAR]]-Tabla1[[#This Row],[GIRO DIRECTO]]</f>
        <v>194397186.25</v>
      </c>
    </row>
    <row r="222" spans="1:16" x14ac:dyDescent="0.25">
      <c r="A222" t="s">
        <v>133</v>
      </c>
      <c r="B222" s="15">
        <v>45747</v>
      </c>
      <c r="C222" t="s">
        <v>27</v>
      </c>
      <c r="D222">
        <v>901153056</v>
      </c>
      <c r="E222" t="s">
        <v>288</v>
      </c>
      <c r="F222" s="18">
        <v>0</v>
      </c>
      <c r="G222" s="18">
        <v>0</v>
      </c>
      <c r="H222" s="18">
        <v>0</v>
      </c>
      <c r="I222" s="18">
        <v>0</v>
      </c>
      <c r="J222" s="18">
        <v>0</v>
      </c>
      <c r="K222" s="18">
        <v>72544</v>
      </c>
      <c r="L222" s="18">
        <v>0</v>
      </c>
      <c r="M222" s="18">
        <f>SUM(Tabla1[[#This Row],[0-30]:[SIN RADICAR]])</f>
        <v>72544</v>
      </c>
      <c r="N222" s="18">
        <v>0</v>
      </c>
      <c r="O222" s="18">
        <v>0</v>
      </c>
      <c r="P222" s="18">
        <f>+Tabla1[[#This Row],[TOTAL CARTERA BRUTA]]-Tabla1[[#This Row],[ANTICIPOS POR APLICAR]]-Tabla1[[#This Row],[GIRO DIRECTO]]</f>
        <v>72544</v>
      </c>
    </row>
    <row r="223" spans="1:16" x14ac:dyDescent="0.25">
      <c r="A223" t="s">
        <v>133</v>
      </c>
      <c r="B223" s="15">
        <v>45747</v>
      </c>
      <c r="C223" t="s">
        <v>27</v>
      </c>
      <c r="D223">
        <v>901433263</v>
      </c>
      <c r="E223" t="s">
        <v>289</v>
      </c>
      <c r="F223" s="18">
        <v>0</v>
      </c>
      <c r="G223" s="18">
        <v>0</v>
      </c>
      <c r="H223" s="18">
        <v>0</v>
      </c>
      <c r="I223" s="18">
        <v>0</v>
      </c>
      <c r="J223" s="18">
        <v>306720</v>
      </c>
      <c r="K223" s="18">
        <v>189900</v>
      </c>
      <c r="L223" s="18">
        <v>2639143</v>
      </c>
      <c r="M223" s="18">
        <f>SUM(Tabla1[[#This Row],[0-30]:[SIN RADICAR]])</f>
        <v>3135763</v>
      </c>
      <c r="N223" s="18">
        <v>0</v>
      </c>
      <c r="O223" s="18">
        <v>0</v>
      </c>
      <c r="P223" s="18">
        <f>+Tabla1[[#This Row],[TOTAL CARTERA BRUTA]]-Tabla1[[#This Row],[ANTICIPOS POR APLICAR]]-Tabla1[[#This Row],[GIRO DIRECTO]]</f>
        <v>3135763</v>
      </c>
    </row>
    <row r="224" spans="1:16" x14ac:dyDescent="0.25">
      <c r="A224" t="s">
        <v>133</v>
      </c>
      <c r="B224" s="15">
        <v>45747</v>
      </c>
      <c r="C224" t="s">
        <v>27</v>
      </c>
      <c r="D224">
        <v>901440176</v>
      </c>
      <c r="E224" t="s">
        <v>290</v>
      </c>
      <c r="F224" s="18">
        <v>0</v>
      </c>
      <c r="G224" s="18">
        <v>0</v>
      </c>
      <c r="H224" s="18">
        <v>0</v>
      </c>
      <c r="I224" s="18">
        <v>0</v>
      </c>
      <c r="J224" s="18">
        <v>163700</v>
      </c>
      <c r="K224" s="18">
        <v>2885611</v>
      </c>
      <c r="L224" s="18">
        <v>404800</v>
      </c>
      <c r="M224" s="18">
        <f>SUM(Tabla1[[#This Row],[0-30]:[SIN RADICAR]])</f>
        <v>3454111</v>
      </c>
      <c r="N224" s="18">
        <v>0</v>
      </c>
      <c r="O224" s="18">
        <v>0</v>
      </c>
      <c r="P224" s="18">
        <f>+Tabla1[[#This Row],[TOTAL CARTERA BRUTA]]-Tabla1[[#This Row],[ANTICIPOS POR APLICAR]]-Tabla1[[#This Row],[GIRO DIRECTO]]</f>
        <v>3454111</v>
      </c>
    </row>
    <row r="225" spans="1:16" x14ac:dyDescent="0.25">
      <c r="A225" t="s">
        <v>133</v>
      </c>
      <c r="B225" s="15">
        <v>45747</v>
      </c>
      <c r="C225" t="s">
        <v>27</v>
      </c>
      <c r="D225">
        <v>901540992</v>
      </c>
      <c r="E225" t="s">
        <v>291</v>
      </c>
      <c r="F225" s="18">
        <v>7229257</v>
      </c>
      <c r="G225" s="18">
        <v>5147400</v>
      </c>
      <c r="H225" s="18">
        <v>6580262</v>
      </c>
      <c r="I225" s="18">
        <v>42681615</v>
      </c>
      <c r="J225" s="18">
        <v>3137312</v>
      </c>
      <c r="K225" s="18">
        <v>14600619</v>
      </c>
      <c r="L225" s="18">
        <v>20083591</v>
      </c>
      <c r="M225" s="18">
        <f>SUM(Tabla1[[#This Row],[0-30]:[SIN RADICAR]])</f>
        <v>99460056</v>
      </c>
      <c r="N225" s="18">
        <v>5384761</v>
      </c>
      <c r="O225" s="18">
        <v>0</v>
      </c>
      <c r="P225" s="18">
        <f>+Tabla1[[#This Row],[TOTAL CARTERA BRUTA]]-Tabla1[[#This Row],[ANTICIPOS POR APLICAR]]-Tabla1[[#This Row],[GIRO DIRECTO]]</f>
        <v>94075295</v>
      </c>
    </row>
    <row r="226" spans="1:16" x14ac:dyDescent="0.25">
      <c r="A226" t="s">
        <v>133</v>
      </c>
      <c r="B226" s="15">
        <v>45747</v>
      </c>
      <c r="C226" t="s">
        <v>27</v>
      </c>
      <c r="D226">
        <v>901542573</v>
      </c>
      <c r="E226" t="s">
        <v>292</v>
      </c>
      <c r="F226" s="18">
        <v>0</v>
      </c>
      <c r="G226" s="18">
        <v>0</v>
      </c>
      <c r="H226" s="18">
        <v>0</v>
      </c>
      <c r="I226" s="18">
        <v>701034</v>
      </c>
      <c r="J226" s="18">
        <v>0</v>
      </c>
      <c r="K226" s="18">
        <v>0</v>
      </c>
      <c r="L226" s="18">
        <v>0</v>
      </c>
      <c r="M226" s="18">
        <f>SUM(Tabla1[[#This Row],[0-30]:[SIN RADICAR]])</f>
        <v>701034</v>
      </c>
      <c r="N226" s="18">
        <v>0</v>
      </c>
      <c r="O226" s="18">
        <v>0</v>
      </c>
      <c r="P226" s="18">
        <f>+Tabla1[[#This Row],[TOTAL CARTERA BRUTA]]-Tabla1[[#This Row],[ANTICIPOS POR APLICAR]]-Tabla1[[#This Row],[GIRO DIRECTO]]</f>
        <v>701034</v>
      </c>
    </row>
    <row r="227" spans="1:16" x14ac:dyDescent="0.25">
      <c r="A227" t="s">
        <v>133</v>
      </c>
      <c r="B227" s="15">
        <v>45747</v>
      </c>
      <c r="C227" t="s">
        <v>27</v>
      </c>
      <c r="D227">
        <v>901541302</v>
      </c>
      <c r="E227" t="s">
        <v>293</v>
      </c>
      <c r="F227" s="18">
        <v>0</v>
      </c>
      <c r="G227" s="18">
        <v>0</v>
      </c>
      <c r="H227" s="18">
        <v>0</v>
      </c>
      <c r="I227" s="18">
        <v>0</v>
      </c>
      <c r="J227" s="18">
        <v>3248709</v>
      </c>
      <c r="K227" s="18">
        <v>163700</v>
      </c>
      <c r="L227" s="18">
        <v>471144</v>
      </c>
      <c r="M227" s="18">
        <f>SUM(Tabla1[[#This Row],[0-30]:[SIN RADICAR]])</f>
        <v>3883553</v>
      </c>
      <c r="N227" s="18">
        <v>158268</v>
      </c>
      <c r="O227" s="18">
        <v>0</v>
      </c>
      <c r="P227" s="18">
        <f>+Tabla1[[#This Row],[TOTAL CARTERA BRUTA]]-Tabla1[[#This Row],[ANTICIPOS POR APLICAR]]-Tabla1[[#This Row],[GIRO DIRECTO]]</f>
        <v>3725285</v>
      </c>
    </row>
    <row r="228" spans="1:16" x14ac:dyDescent="0.25">
      <c r="A228" t="s">
        <v>133</v>
      </c>
      <c r="B228" s="15">
        <v>45747</v>
      </c>
      <c r="C228" t="s">
        <v>27</v>
      </c>
      <c r="D228">
        <v>901540793</v>
      </c>
      <c r="E228" t="s">
        <v>294</v>
      </c>
      <c r="F228" s="18">
        <v>0</v>
      </c>
      <c r="G228" s="18">
        <v>0</v>
      </c>
      <c r="H228" s="18">
        <v>0</v>
      </c>
      <c r="I228" s="18">
        <v>0</v>
      </c>
      <c r="J228" s="18">
        <v>388981</v>
      </c>
      <c r="K228" s="18">
        <v>0</v>
      </c>
      <c r="L228" s="18">
        <v>398812</v>
      </c>
      <c r="M228" s="18">
        <f>SUM(Tabla1[[#This Row],[0-30]:[SIN RADICAR]])</f>
        <v>787793</v>
      </c>
      <c r="N228" s="18">
        <v>0</v>
      </c>
      <c r="O228" s="18">
        <v>0</v>
      </c>
      <c r="P228" s="18">
        <f>+Tabla1[[#This Row],[TOTAL CARTERA BRUTA]]-Tabla1[[#This Row],[ANTICIPOS POR APLICAR]]-Tabla1[[#This Row],[GIRO DIRECTO]]</f>
        <v>787793</v>
      </c>
    </row>
    <row r="229" spans="1:16" x14ac:dyDescent="0.25">
      <c r="A229" t="s">
        <v>133</v>
      </c>
      <c r="B229" s="15">
        <v>45747</v>
      </c>
      <c r="C229" t="s">
        <v>27</v>
      </c>
      <c r="D229">
        <v>901541037</v>
      </c>
      <c r="E229" t="s">
        <v>295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8">
        <v>650527</v>
      </c>
      <c r="L229" s="18">
        <v>0</v>
      </c>
      <c r="M229" s="18">
        <f>SUM(Tabla1[[#This Row],[0-30]:[SIN RADICAR]])</f>
        <v>650527</v>
      </c>
      <c r="N229" s="18">
        <v>0</v>
      </c>
      <c r="O229" s="18">
        <v>0</v>
      </c>
      <c r="P229" s="18">
        <f>+Tabla1[[#This Row],[TOTAL CARTERA BRUTA]]-Tabla1[[#This Row],[ANTICIPOS POR APLICAR]]-Tabla1[[#This Row],[GIRO DIRECTO]]</f>
        <v>650527</v>
      </c>
    </row>
    <row r="230" spans="1:16" x14ac:dyDescent="0.25">
      <c r="A230" t="s">
        <v>133</v>
      </c>
      <c r="B230" s="15">
        <v>45747</v>
      </c>
      <c r="C230" t="s">
        <v>27</v>
      </c>
      <c r="D230">
        <v>901541021</v>
      </c>
      <c r="E230" t="s">
        <v>296</v>
      </c>
      <c r="F230" s="18">
        <v>0</v>
      </c>
      <c r="G230" s="18">
        <v>0</v>
      </c>
      <c r="H230" s="18">
        <v>0</v>
      </c>
      <c r="I230" s="18">
        <v>0</v>
      </c>
      <c r="J230" s="18">
        <v>1393800</v>
      </c>
      <c r="K230" s="18">
        <v>0</v>
      </c>
      <c r="L230" s="18">
        <v>0</v>
      </c>
      <c r="M230" s="18">
        <f>SUM(Tabla1[[#This Row],[0-30]:[SIN RADICAR]])</f>
        <v>1393800</v>
      </c>
      <c r="N230" s="18">
        <v>0</v>
      </c>
      <c r="O230" s="18">
        <v>0</v>
      </c>
      <c r="P230" s="18">
        <f>+Tabla1[[#This Row],[TOTAL CARTERA BRUTA]]-Tabla1[[#This Row],[ANTICIPOS POR APLICAR]]-Tabla1[[#This Row],[GIRO DIRECTO]]</f>
        <v>1393800</v>
      </c>
    </row>
    <row r="231" spans="1:16" x14ac:dyDescent="0.25">
      <c r="A231" t="s">
        <v>133</v>
      </c>
      <c r="B231" s="15">
        <v>45747</v>
      </c>
      <c r="C231" t="s">
        <v>27</v>
      </c>
      <c r="D231">
        <v>901126913</v>
      </c>
      <c r="E231" t="s">
        <v>297</v>
      </c>
      <c r="F231" s="18">
        <v>0</v>
      </c>
      <c r="G231" s="18">
        <v>0</v>
      </c>
      <c r="H231" s="18">
        <v>0</v>
      </c>
      <c r="I231" s="18">
        <v>0</v>
      </c>
      <c r="J231" s="18">
        <v>0</v>
      </c>
      <c r="K231" s="18">
        <v>139259</v>
      </c>
      <c r="L231" s="18">
        <v>0</v>
      </c>
      <c r="M231" s="18">
        <f>SUM(Tabla1[[#This Row],[0-30]:[SIN RADICAR]])</f>
        <v>139259</v>
      </c>
      <c r="N231" s="18">
        <v>0</v>
      </c>
      <c r="O231" s="18">
        <v>0</v>
      </c>
      <c r="P231" s="18">
        <f>+Tabla1[[#This Row],[TOTAL CARTERA BRUTA]]-Tabla1[[#This Row],[ANTICIPOS POR APLICAR]]-Tabla1[[#This Row],[GIRO DIRECTO]]</f>
        <v>139259</v>
      </c>
    </row>
    <row r="232" spans="1:16" x14ac:dyDescent="0.25">
      <c r="A232" t="s">
        <v>133</v>
      </c>
      <c r="B232" s="15">
        <v>45747</v>
      </c>
      <c r="C232" t="s">
        <v>27</v>
      </c>
      <c r="D232">
        <v>901542623</v>
      </c>
      <c r="E232" t="s">
        <v>298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18">
        <v>0</v>
      </c>
      <c r="L232" s="18">
        <v>391985</v>
      </c>
      <c r="M232" s="18">
        <f>SUM(Tabla1[[#This Row],[0-30]:[SIN RADICAR]])</f>
        <v>391985</v>
      </c>
      <c r="N232" s="18">
        <v>0</v>
      </c>
      <c r="O232" s="18">
        <v>0</v>
      </c>
      <c r="P232" s="18">
        <f>+Tabla1[[#This Row],[TOTAL CARTERA BRUTA]]-Tabla1[[#This Row],[ANTICIPOS POR APLICAR]]-Tabla1[[#This Row],[GIRO DIRECTO]]</f>
        <v>391985</v>
      </c>
    </row>
    <row r="233" spans="1:16" x14ac:dyDescent="0.25">
      <c r="A233" t="s">
        <v>133</v>
      </c>
      <c r="B233" s="15">
        <v>45747</v>
      </c>
      <c r="C233" t="s">
        <v>27</v>
      </c>
      <c r="D233">
        <v>901682277</v>
      </c>
      <c r="E233" t="s">
        <v>299</v>
      </c>
      <c r="F233" s="18">
        <v>0</v>
      </c>
      <c r="G233" s="18">
        <v>0</v>
      </c>
      <c r="H233" s="18">
        <v>0</v>
      </c>
      <c r="I233" s="18">
        <v>0</v>
      </c>
      <c r="J233" s="18">
        <v>47034879</v>
      </c>
      <c r="K233" s="18">
        <v>113822699</v>
      </c>
      <c r="L233" s="18">
        <v>0</v>
      </c>
      <c r="M233" s="18">
        <f>SUM(Tabla1[[#This Row],[0-30]:[SIN RADICAR]])</f>
        <v>160857578</v>
      </c>
      <c r="N233" s="18">
        <v>0</v>
      </c>
      <c r="O233" s="18">
        <v>0</v>
      </c>
      <c r="P233" s="18">
        <f>+Tabla1[[#This Row],[TOTAL CARTERA BRUTA]]-Tabla1[[#This Row],[ANTICIPOS POR APLICAR]]-Tabla1[[#This Row],[GIRO DIRECTO]]</f>
        <v>160857578</v>
      </c>
    </row>
    <row r="234" spans="1:16" x14ac:dyDescent="0.25">
      <c r="A234" t="s">
        <v>133</v>
      </c>
      <c r="B234" s="15">
        <v>45747</v>
      </c>
      <c r="C234" t="s">
        <v>27</v>
      </c>
      <c r="D234">
        <v>0</v>
      </c>
      <c r="E234" t="s">
        <v>79</v>
      </c>
      <c r="F234" s="18">
        <v>36951924.579999998</v>
      </c>
      <c r="G234" s="18">
        <v>14804599</v>
      </c>
      <c r="H234" s="18">
        <v>15241995</v>
      </c>
      <c r="I234" s="18">
        <v>67446504</v>
      </c>
      <c r="J234" s="18">
        <v>142192475</v>
      </c>
      <c r="K234" s="18">
        <v>7382855793</v>
      </c>
      <c r="L234" s="18">
        <v>69610049.510000005</v>
      </c>
      <c r="M234" s="18">
        <f>SUM(Tabla1[[#This Row],[0-30]:[SIN RADICAR]])</f>
        <v>7729103340.0900002</v>
      </c>
      <c r="N234" s="18">
        <v>0</v>
      </c>
      <c r="O234" s="18">
        <v>0</v>
      </c>
      <c r="P234" s="18">
        <f>+Tabla1[[#This Row],[TOTAL CARTERA BRUTA]]-Tabla1[[#This Row],[ANTICIPOS POR APLICAR]]-Tabla1[[#This Row],[GIRO DIRECTO]]</f>
        <v>7729103340.0900002</v>
      </c>
    </row>
    <row r="235" spans="1:16" x14ac:dyDescent="0.25">
      <c r="A235" t="s">
        <v>133</v>
      </c>
      <c r="B235" s="15">
        <v>45747</v>
      </c>
      <c r="C235" t="s">
        <v>27</v>
      </c>
      <c r="D235">
        <v>800167160</v>
      </c>
      <c r="E235" t="s">
        <v>300</v>
      </c>
      <c r="F235" s="18">
        <v>0</v>
      </c>
      <c r="G235" s="18">
        <v>0</v>
      </c>
      <c r="H235" s="18">
        <v>0</v>
      </c>
      <c r="I235" s="18">
        <v>7272475</v>
      </c>
      <c r="J235" s="18">
        <v>11161433</v>
      </c>
      <c r="K235" s="18">
        <v>13937000</v>
      </c>
      <c r="L235" s="18">
        <v>0</v>
      </c>
      <c r="M235" s="18">
        <f>SUM(Tabla1[[#This Row],[0-30]:[SIN RADICAR]])</f>
        <v>32370908</v>
      </c>
      <c r="N235" s="18">
        <v>0</v>
      </c>
      <c r="O235" s="18">
        <v>0</v>
      </c>
      <c r="P235" s="18">
        <f>+Tabla1[[#This Row],[TOTAL CARTERA BRUTA]]-Tabla1[[#This Row],[ANTICIPOS POR APLICAR]]-Tabla1[[#This Row],[GIRO DIRECTO]]</f>
        <v>32370908</v>
      </c>
    </row>
    <row r="236" spans="1:16" x14ac:dyDescent="0.25">
      <c r="A236" t="s">
        <v>133</v>
      </c>
      <c r="B236" s="15">
        <v>45747</v>
      </c>
      <c r="C236" t="s">
        <v>27</v>
      </c>
      <c r="D236">
        <v>830040933</v>
      </c>
      <c r="E236" t="s">
        <v>301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8">
        <v>4861949</v>
      </c>
      <c r="L236" s="18">
        <v>0</v>
      </c>
      <c r="M236" s="18">
        <f>SUM(Tabla1[[#This Row],[0-30]:[SIN RADICAR]])</f>
        <v>4861949</v>
      </c>
      <c r="N236" s="18">
        <v>0</v>
      </c>
      <c r="O236" s="18">
        <v>0</v>
      </c>
      <c r="P236" s="18">
        <f>+Tabla1[[#This Row],[TOTAL CARTERA BRUTA]]-Tabla1[[#This Row],[ANTICIPOS POR APLICAR]]-Tabla1[[#This Row],[GIRO DIRECTO]]</f>
        <v>4861949</v>
      </c>
    </row>
    <row r="237" spans="1:16" x14ac:dyDescent="0.25">
      <c r="A237" t="s">
        <v>133</v>
      </c>
      <c r="B237" s="15">
        <v>45747</v>
      </c>
      <c r="C237" t="s">
        <v>27</v>
      </c>
      <c r="D237">
        <v>860013720</v>
      </c>
      <c r="E237" t="s">
        <v>302</v>
      </c>
      <c r="F237" s="18">
        <v>0</v>
      </c>
      <c r="G237" s="18">
        <v>0</v>
      </c>
      <c r="H237" s="18">
        <v>0</v>
      </c>
      <c r="I237" s="18">
        <v>112477654</v>
      </c>
      <c r="J237" s="18">
        <v>0</v>
      </c>
      <c r="K237" s="18">
        <v>68229227</v>
      </c>
      <c r="L237" s="18">
        <v>0</v>
      </c>
      <c r="M237" s="18">
        <f>SUM(Tabla1[[#This Row],[0-30]:[SIN RADICAR]])</f>
        <v>180706881</v>
      </c>
      <c r="N237" s="18">
        <v>0</v>
      </c>
      <c r="O237" s="18">
        <v>0</v>
      </c>
      <c r="P237" s="18">
        <f>+Tabla1[[#This Row],[TOTAL CARTERA BRUTA]]-Tabla1[[#This Row],[ANTICIPOS POR APLICAR]]-Tabla1[[#This Row],[GIRO DIRECTO]]</f>
        <v>180706881</v>
      </c>
    </row>
    <row r="238" spans="1:16" x14ac:dyDescent="0.25">
      <c r="A238" t="s">
        <v>133</v>
      </c>
      <c r="B238" s="15">
        <v>45747</v>
      </c>
      <c r="C238" t="s">
        <v>27</v>
      </c>
      <c r="D238">
        <v>860013798</v>
      </c>
      <c r="E238" t="s">
        <v>303</v>
      </c>
      <c r="F238" s="18">
        <v>0</v>
      </c>
      <c r="G238" s="18">
        <v>40651200</v>
      </c>
      <c r="H238" s="18">
        <v>0</v>
      </c>
      <c r="I238" s="18">
        <v>0</v>
      </c>
      <c r="J238" s="18">
        <v>0</v>
      </c>
      <c r="K238" s="18">
        <v>5513333</v>
      </c>
      <c r="L238" s="18">
        <v>0</v>
      </c>
      <c r="M238" s="18">
        <f>SUM(Tabla1[[#This Row],[0-30]:[SIN RADICAR]])</f>
        <v>46164533</v>
      </c>
      <c r="N238" s="18">
        <v>0</v>
      </c>
      <c r="O238" s="18">
        <v>0</v>
      </c>
      <c r="P238" s="18">
        <f>+Tabla1[[#This Row],[TOTAL CARTERA BRUTA]]-Tabla1[[#This Row],[ANTICIPOS POR APLICAR]]-Tabla1[[#This Row],[GIRO DIRECTO]]</f>
        <v>46164533</v>
      </c>
    </row>
    <row r="239" spans="1:16" x14ac:dyDescent="0.25">
      <c r="A239" t="s">
        <v>133</v>
      </c>
      <c r="B239" s="15">
        <v>45747</v>
      </c>
      <c r="C239" t="s">
        <v>27</v>
      </c>
      <c r="D239">
        <v>860056070</v>
      </c>
      <c r="E239" t="s">
        <v>304</v>
      </c>
      <c r="F239" s="18">
        <v>0</v>
      </c>
      <c r="G239" s="18">
        <v>0</v>
      </c>
      <c r="H239" s="18">
        <v>50427344</v>
      </c>
      <c r="I239" s="18">
        <v>0</v>
      </c>
      <c r="J239" s="18">
        <v>0</v>
      </c>
      <c r="K239" s="18">
        <v>128037090.36</v>
      </c>
      <c r="L239" s="18">
        <v>0</v>
      </c>
      <c r="M239" s="18">
        <f>SUM(Tabla1[[#This Row],[0-30]:[SIN RADICAR]])</f>
        <v>178464434.36000001</v>
      </c>
      <c r="N239" s="18">
        <v>0</v>
      </c>
      <c r="O239" s="18">
        <v>0</v>
      </c>
      <c r="P239" s="18">
        <f>+Tabla1[[#This Row],[TOTAL CARTERA BRUTA]]-Tabla1[[#This Row],[ANTICIPOS POR APLICAR]]-Tabla1[[#This Row],[GIRO DIRECTO]]</f>
        <v>178464434.36000001</v>
      </c>
    </row>
    <row r="240" spans="1:16" x14ac:dyDescent="0.25">
      <c r="A240" t="s">
        <v>133</v>
      </c>
      <c r="B240" s="15">
        <v>45747</v>
      </c>
      <c r="C240" t="s">
        <v>27</v>
      </c>
      <c r="D240">
        <v>860401496</v>
      </c>
      <c r="E240" t="s">
        <v>305</v>
      </c>
      <c r="F240" s="18">
        <v>10219841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f>SUM(Tabla1[[#This Row],[0-30]:[SIN RADICAR]])</f>
        <v>10219841</v>
      </c>
      <c r="N240" s="18">
        <v>0</v>
      </c>
      <c r="O240" s="18">
        <v>0</v>
      </c>
      <c r="P240" s="18">
        <f>+Tabla1[[#This Row],[TOTAL CARTERA BRUTA]]-Tabla1[[#This Row],[ANTICIPOS POR APLICAR]]-Tabla1[[#This Row],[GIRO DIRECTO]]</f>
        <v>10219841</v>
      </c>
    </row>
    <row r="241" spans="1:16" x14ac:dyDescent="0.25">
      <c r="A241" t="s">
        <v>133</v>
      </c>
      <c r="B241" s="15">
        <v>45747</v>
      </c>
      <c r="C241" t="s">
        <v>27</v>
      </c>
      <c r="D241">
        <v>860403721</v>
      </c>
      <c r="E241" t="s">
        <v>306</v>
      </c>
      <c r="F241" s="18">
        <v>72655808</v>
      </c>
      <c r="G241" s="18">
        <v>0</v>
      </c>
      <c r="H241" s="18">
        <v>0</v>
      </c>
      <c r="I241" s="18">
        <v>0</v>
      </c>
      <c r="J241" s="18">
        <v>0</v>
      </c>
      <c r="K241" s="18">
        <v>25669527</v>
      </c>
      <c r="L241" s="18">
        <v>0</v>
      </c>
      <c r="M241" s="18">
        <f>SUM(Tabla1[[#This Row],[0-30]:[SIN RADICAR]])</f>
        <v>98325335</v>
      </c>
      <c r="N241" s="18">
        <v>0</v>
      </c>
      <c r="O241" s="18">
        <v>0</v>
      </c>
      <c r="P241" s="18">
        <f>+Tabla1[[#This Row],[TOTAL CARTERA BRUTA]]-Tabla1[[#This Row],[ANTICIPOS POR APLICAR]]-Tabla1[[#This Row],[GIRO DIRECTO]]</f>
        <v>98325335</v>
      </c>
    </row>
    <row r="242" spans="1:16" x14ac:dyDescent="0.25">
      <c r="A242" t="s">
        <v>133</v>
      </c>
      <c r="B242" s="15">
        <v>45747</v>
      </c>
      <c r="C242" t="s">
        <v>27</v>
      </c>
      <c r="D242">
        <v>860503634</v>
      </c>
      <c r="E242" t="s">
        <v>307</v>
      </c>
      <c r="F242" s="18">
        <v>69903597</v>
      </c>
      <c r="G242" s="18">
        <v>0</v>
      </c>
      <c r="H242" s="18">
        <v>0</v>
      </c>
      <c r="I242" s="18">
        <v>0</v>
      </c>
      <c r="J242" s="18">
        <v>0</v>
      </c>
      <c r="K242" s="18">
        <v>788092147</v>
      </c>
      <c r="L242" s="18">
        <v>0</v>
      </c>
      <c r="M242" s="18">
        <f>SUM(Tabla1[[#This Row],[0-30]:[SIN RADICAR]])</f>
        <v>857995744</v>
      </c>
      <c r="N242" s="18">
        <v>0</v>
      </c>
      <c r="O242" s="18">
        <v>0</v>
      </c>
      <c r="P242" s="18">
        <f>+Tabla1[[#This Row],[TOTAL CARTERA BRUTA]]-Tabla1[[#This Row],[ANTICIPOS POR APLICAR]]-Tabla1[[#This Row],[GIRO DIRECTO]]</f>
        <v>857995744</v>
      </c>
    </row>
    <row r="243" spans="1:16" x14ac:dyDescent="0.25">
      <c r="A243" t="s">
        <v>133</v>
      </c>
      <c r="B243" s="15">
        <v>45747</v>
      </c>
      <c r="C243" t="s">
        <v>27</v>
      </c>
      <c r="D243">
        <v>860075558</v>
      </c>
      <c r="E243" t="s">
        <v>308</v>
      </c>
      <c r="F243" s="18">
        <v>0</v>
      </c>
      <c r="G243" s="18">
        <v>0</v>
      </c>
      <c r="H243" s="18">
        <v>0</v>
      </c>
      <c r="I243" s="18">
        <v>41293967</v>
      </c>
      <c r="J243" s="18">
        <v>38621071</v>
      </c>
      <c r="K243" s="18">
        <v>7598184</v>
      </c>
      <c r="L243" s="18">
        <v>0</v>
      </c>
      <c r="M243" s="18">
        <f>SUM(Tabla1[[#This Row],[0-30]:[SIN RADICAR]])</f>
        <v>87513222</v>
      </c>
      <c r="N243" s="18">
        <v>0</v>
      </c>
      <c r="O243" s="18">
        <v>0</v>
      </c>
      <c r="P243" s="18">
        <f>+Tabla1[[#This Row],[TOTAL CARTERA BRUTA]]-Tabla1[[#This Row],[ANTICIPOS POR APLICAR]]-Tabla1[[#This Row],[GIRO DIRECTO]]</f>
        <v>87513222</v>
      </c>
    </row>
    <row r="244" spans="1:16" x14ac:dyDescent="0.25">
      <c r="A244" t="s">
        <v>133</v>
      </c>
      <c r="B244" s="15">
        <v>45747</v>
      </c>
      <c r="C244" t="s">
        <v>27</v>
      </c>
      <c r="D244">
        <v>830113458</v>
      </c>
      <c r="E244" t="s">
        <v>309</v>
      </c>
      <c r="F244" s="18">
        <v>0</v>
      </c>
      <c r="G244" s="18">
        <v>0</v>
      </c>
      <c r="H244" s="18">
        <v>0</v>
      </c>
      <c r="I244" s="18">
        <v>0</v>
      </c>
      <c r="J244" s="18">
        <v>0</v>
      </c>
      <c r="K244" s="18">
        <v>5193288</v>
      </c>
      <c r="L244" s="18">
        <v>0</v>
      </c>
      <c r="M244" s="18">
        <f>SUM(Tabla1[[#This Row],[0-30]:[SIN RADICAR]])</f>
        <v>5193288</v>
      </c>
      <c r="N244" s="18">
        <v>0</v>
      </c>
      <c r="O244" s="18">
        <v>0</v>
      </c>
      <c r="P244" s="18">
        <f>+Tabla1[[#This Row],[TOTAL CARTERA BRUTA]]-Tabla1[[#This Row],[ANTICIPOS POR APLICAR]]-Tabla1[[#This Row],[GIRO DIRECTO]]</f>
        <v>5193288</v>
      </c>
    </row>
    <row r="245" spans="1:16" x14ac:dyDescent="0.25">
      <c r="A245" t="s">
        <v>133</v>
      </c>
      <c r="B245" s="15">
        <v>45747</v>
      </c>
      <c r="C245" t="s">
        <v>27</v>
      </c>
      <c r="D245">
        <v>860503837</v>
      </c>
      <c r="E245" t="s">
        <v>310</v>
      </c>
      <c r="F245" s="18">
        <v>15452535</v>
      </c>
      <c r="G245" s="18">
        <v>0</v>
      </c>
      <c r="H245" s="18">
        <v>0</v>
      </c>
      <c r="I245" s="18">
        <v>22888786</v>
      </c>
      <c r="J245" s="18">
        <v>0</v>
      </c>
      <c r="K245" s="18">
        <v>3565865</v>
      </c>
      <c r="L245" s="18">
        <v>0</v>
      </c>
      <c r="M245" s="18">
        <f>SUM(Tabla1[[#This Row],[0-30]:[SIN RADICAR]])</f>
        <v>41907186</v>
      </c>
      <c r="N245" s="18">
        <v>0</v>
      </c>
      <c r="O245" s="18">
        <v>0</v>
      </c>
      <c r="P245" s="18">
        <f>+Tabla1[[#This Row],[TOTAL CARTERA BRUTA]]-Tabla1[[#This Row],[ANTICIPOS POR APLICAR]]-Tabla1[[#This Row],[GIRO DIRECTO]]</f>
        <v>41907186</v>
      </c>
    </row>
    <row r="246" spans="1:16" x14ac:dyDescent="0.25">
      <c r="A246" t="s">
        <v>133</v>
      </c>
      <c r="B246" s="15">
        <v>45747</v>
      </c>
      <c r="C246" t="s">
        <v>27</v>
      </c>
      <c r="D246">
        <v>860066789</v>
      </c>
      <c r="E246" t="s">
        <v>311</v>
      </c>
      <c r="F246" s="18">
        <v>0</v>
      </c>
      <c r="G246" s="18">
        <v>0</v>
      </c>
      <c r="H246" s="18">
        <v>0</v>
      </c>
      <c r="I246" s="18">
        <v>717422251</v>
      </c>
      <c r="J246" s="18">
        <v>0</v>
      </c>
      <c r="K246" s="18">
        <v>923600322</v>
      </c>
      <c r="L246" s="18">
        <v>0</v>
      </c>
      <c r="M246" s="18">
        <f>SUM(Tabla1[[#This Row],[0-30]:[SIN RADICAR]])</f>
        <v>1641022573</v>
      </c>
      <c r="N246" s="18">
        <v>0</v>
      </c>
      <c r="O246" s="18">
        <v>0</v>
      </c>
      <c r="P246" s="18">
        <f>+Tabla1[[#This Row],[TOTAL CARTERA BRUTA]]-Tabla1[[#This Row],[ANTICIPOS POR APLICAR]]-Tabla1[[#This Row],[GIRO DIRECTO]]</f>
        <v>1641022573</v>
      </c>
    </row>
    <row r="247" spans="1:16" x14ac:dyDescent="0.25">
      <c r="A247" t="s">
        <v>133</v>
      </c>
      <c r="B247" s="15">
        <v>45747</v>
      </c>
      <c r="C247" t="s">
        <v>27</v>
      </c>
      <c r="D247">
        <v>860007759</v>
      </c>
      <c r="E247" t="s">
        <v>312</v>
      </c>
      <c r="F247" s="18">
        <v>0</v>
      </c>
      <c r="G247" s="18">
        <v>0</v>
      </c>
      <c r="H247" s="18">
        <v>0</v>
      </c>
      <c r="I247" s="18">
        <v>12080385</v>
      </c>
      <c r="J247" s="18">
        <v>0</v>
      </c>
      <c r="K247" s="18">
        <v>0</v>
      </c>
      <c r="L247" s="18">
        <v>36142338</v>
      </c>
      <c r="M247" s="18">
        <f>SUM(Tabla1[[#This Row],[0-30]:[SIN RADICAR]])</f>
        <v>48222723</v>
      </c>
      <c r="N247" s="18">
        <v>0</v>
      </c>
      <c r="O247" s="18">
        <v>0</v>
      </c>
      <c r="P247" s="18">
        <f>+Tabla1[[#This Row],[TOTAL CARTERA BRUTA]]-Tabla1[[#This Row],[ANTICIPOS POR APLICAR]]-Tabla1[[#This Row],[GIRO DIRECTO]]</f>
        <v>48222723</v>
      </c>
    </row>
    <row r="248" spans="1:16" x14ac:dyDescent="0.25">
      <c r="A248" t="s">
        <v>133</v>
      </c>
      <c r="B248" s="15">
        <v>45747</v>
      </c>
      <c r="C248" t="s">
        <v>27</v>
      </c>
      <c r="D248">
        <v>860051853</v>
      </c>
      <c r="E248" t="s">
        <v>313</v>
      </c>
      <c r="F248" s="18">
        <v>0</v>
      </c>
      <c r="G248" s="18">
        <v>0</v>
      </c>
      <c r="H248" s="18">
        <v>0</v>
      </c>
      <c r="I248" s="18">
        <v>0</v>
      </c>
      <c r="J248" s="18">
        <v>52258880</v>
      </c>
      <c r="K248" s="18">
        <v>58508030</v>
      </c>
      <c r="L248" s="18">
        <v>0</v>
      </c>
      <c r="M248" s="18">
        <f>SUM(Tabla1[[#This Row],[0-30]:[SIN RADICAR]])</f>
        <v>110766910</v>
      </c>
      <c r="N248" s="18">
        <v>0</v>
      </c>
      <c r="O248" s="18">
        <v>0</v>
      </c>
      <c r="P248" s="18">
        <f>+Tabla1[[#This Row],[TOTAL CARTERA BRUTA]]-Tabla1[[#This Row],[ANTICIPOS POR APLICAR]]-Tabla1[[#This Row],[GIRO DIRECTO]]</f>
        <v>110766910</v>
      </c>
    </row>
    <row r="249" spans="1:16" x14ac:dyDescent="0.25">
      <c r="A249" t="s">
        <v>133</v>
      </c>
      <c r="B249" s="15">
        <v>45747</v>
      </c>
      <c r="C249" t="s">
        <v>27</v>
      </c>
      <c r="D249">
        <v>800225340</v>
      </c>
      <c r="E249" t="s">
        <v>314</v>
      </c>
      <c r="F249" s="18">
        <v>0</v>
      </c>
      <c r="G249" s="18">
        <v>0</v>
      </c>
      <c r="H249" s="18">
        <v>0</v>
      </c>
      <c r="I249" s="18">
        <v>0</v>
      </c>
      <c r="J249" s="18">
        <v>1547451</v>
      </c>
      <c r="K249" s="18">
        <v>540400</v>
      </c>
      <c r="L249" s="18">
        <v>0</v>
      </c>
      <c r="M249" s="18">
        <f>SUM(Tabla1[[#This Row],[0-30]:[SIN RADICAR]])</f>
        <v>2087851</v>
      </c>
      <c r="N249" s="18">
        <v>0</v>
      </c>
      <c r="O249" s="18">
        <v>0</v>
      </c>
      <c r="P249" s="18">
        <f>+Tabla1[[#This Row],[TOTAL CARTERA BRUTA]]-Tabla1[[#This Row],[ANTICIPOS POR APLICAR]]-Tabla1[[#This Row],[GIRO DIRECTO]]</f>
        <v>2087851</v>
      </c>
    </row>
    <row r="250" spans="1:16" x14ac:dyDescent="0.25">
      <c r="A250" t="s">
        <v>133</v>
      </c>
      <c r="B250" s="15">
        <v>45747</v>
      </c>
      <c r="C250" t="s">
        <v>27</v>
      </c>
      <c r="D250">
        <v>899999316</v>
      </c>
      <c r="E250" t="s">
        <v>330</v>
      </c>
      <c r="F250" s="18">
        <v>0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18">
        <v>76178234</v>
      </c>
      <c r="M250" s="18">
        <f>SUM(Tabla1[[#This Row],[0-30]:[SIN RADICAR]])</f>
        <v>76178234</v>
      </c>
      <c r="N250" s="18">
        <v>76178234</v>
      </c>
      <c r="O250" s="18">
        <v>0</v>
      </c>
      <c r="P250" s="18">
        <f>+Tabla1[[#This Row],[TOTAL CARTERA BRUTA]]-Tabla1[[#This Row],[ANTICIPOS POR APLICAR]]-Tabla1[[#This Row],[GIRO DIRECTO]]</f>
        <v>0</v>
      </c>
    </row>
    <row r="251" spans="1:16" x14ac:dyDescent="0.25">
      <c r="A251" t="s">
        <v>133</v>
      </c>
      <c r="B251" s="15">
        <v>45747</v>
      </c>
      <c r="C251" t="s">
        <v>27</v>
      </c>
      <c r="D251">
        <v>800105552</v>
      </c>
      <c r="E251" t="s">
        <v>315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18">
        <v>4200</v>
      </c>
      <c r="M251" s="18">
        <f>SUM(Tabla1[[#This Row],[0-30]:[SIN RADICAR]])</f>
        <v>4200</v>
      </c>
      <c r="N251" s="18">
        <v>0</v>
      </c>
      <c r="O251" s="18">
        <v>0</v>
      </c>
      <c r="P251" s="18">
        <f>+Tabla1[[#This Row],[TOTAL CARTERA BRUTA]]-Tabla1[[#This Row],[ANTICIPOS POR APLICAR]]-Tabla1[[#This Row],[GIRO DIRECTO]]</f>
        <v>4200</v>
      </c>
    </row>
    <row r="252" spans="1:16" x14ac:dyDescent="0.25">
      <c r="A252" t="s">
        <v>133</v>
      </c>
      <c r="B252" s="15">
        <v>45747</v>
      </c>
      <c r="C252" t="s">
        <v>27</v>
      </c>
      <c r="D252">
        <v>901127885</v>
      </c>
      <c r="E252" t="s">
        <v>316</v>
      </c>
      <c r="F252" s="18">
        <v>0</v>
      </c>
      <c r="G252" s="18">
        <v>0</v>
      </c>
      <c r="H252" s="18">
        <v>0</v>
      </c>
      <c r="I252" s="18">
        <v>6834545</v>
      </c>
      <c r="J252" s="18">
        <v>0</v>
      </c>
      <c r="K252" s="18">
        <v>0</v>
      </c>
      <c r="L252" s="18">
        <v>1080600</v>
      </c>
      <c r="M252" s="18">
        <f>SUM(Tabla1[[#This Row],[0-30]:[SIN RADICAR]])</f>
        <v>7915145</v>
      </c>
      <c r="N252" s="18">
        <v>0</v>
      </c>
      <c r="O252" s="18">
        <v>0</v>
      </c>
      <c r="P252" s="18">
        <f>+Tabla1[[#This Row],[TOTAL CARTERA BRUTA]]-Tabla1[[#This Row],[ANTICIPOS POR APLICAR]]-Tabla1[[#This Row],[GIRO DIRECTO]]</f>
        <v>7915145</v>
      </c>
    </row>
    <row r="253" spans="1:16" x14ac:dyDescent="0.25">
      <c r="A253" t="s">
        <v>133</v>
      </c>
      <c r="B253" s="15">
        <v>45747</v>
      </c>
      <c r="C253" t="s">
        <v>27</v>
      </c>
      <c r="D253">
        <v>800249518</v>
      </c>
      <c r="E253" t="s">
        <v>317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1112458</v>
      </c>
      <c r="L253" s="18">
        <v>75700</v>
      </c>
      <c r="M253" s="18">
        <f>SUM(Tabla1[[#This Row],[0-30]:[SIN RADICAR]])</f>
        <v>1188158</v>
      </c>
      <c r="N253" s="18">
        <v>0</v>
      </c>
      <c r="O253" s="18">
        <v>0</v>
      </c>
      <c r="P253" s="18">
        <f>+Tabla1[[#This Row],[TOTAL CARTERA BRUTA]]-Tabla1[[#This Row],[ANTICIPOS POR APLICAR]]-Tabla1[[#This Row],[GIRO DIRECTO]]</f>
        <v>1188158</v>
      </c>
    </row>
    <row r="254" spans="1:16" x14ac:dyDescent="0.25">
      <c r="A254" t="s">
        <v>133</v>
      </c>
      <c r="B254" s="15">
        <v>45747</v>
      </c>
      <c r="C254" t="s">
        <v>27</v>
      </c>
      <c r="D254">
        <v>900978341</v>
      </c>
      <c r="E254" t="s">
        <v>318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1120484</v>
      </c>
      <c r="M254" s="18">
        <f>SUM(Tabla1[[#This Row],[0-30]:[SIN RADICAR]])</f>
        <v>1120484</v>
      </c>
      <c r="N254" s="18">
        <v>0</v>
      </c>
      <c r="O254" s="18">
        <v>0</v>
      </c>
      <c r="P254" s="18">
        <f>+Tabla1[[#This Row],[TOTAL CARTERA BRUTA]]-Tabla1[[#This Row],[ANTICIPOS POR APLICAR]]-Tabla1[[#This Row],[GIRO DIRECTO]]</f>
        <v>1120484</v>
      </c>
    </row>
    <row r="255" spans="1:16" x14ac:dyDescent="0.25">
      <c r="A255" t="s">
        <v>133</v>
      </c>
      <c r="B255" s="15">
        <v>45747</v>
      </c>
      <c r="C255" t="s">
        <v>27</v>
      </c>
      <c r="D255">
        <v>899999061</v>
      </c>
      <c r="E255" t="s">
        <v>320</v>
      </c>
      <c r="F255" s="18">
        <v>0</v>
      </c>
      <c r="G255" s="18">
        <v>0</v>
      </c>
      <c r="H255" s="18">
        <v>0</v>
      </c>
      <c r="I255" s="18">
        <v>0</v>
      </c>
      <c r="J255" s="18">
        <v>12368375</v>
      </c>
      <c r="K255" s="18">
        <v>0</v>
      </c>
      <c r="L255" s="18">
        <v>0</v>
      </c>
      <c r="M255" s="18">
        <f>SUM(Tabla1[[#This Row],[0-30]:[SIN RADICAR]])</f>
        <v>12368375</v>
      </c>
      <c r="N255" s="18">
        <v>0</v>
      </c>
      <c r="O255" s="18">
        <v>0</v>
      </c>
      <c r="P255" s="18">
        <f>+Tabla1[[#This Row],[TOTAL CARTERA BRUTA]]-Tabla1[[#This Row],[ANTICIPOS POR APLICAR]]-Tabla1[[#This Row],[GIRO DIRECTO]]</f>
        <v>12368375</v>
      </c>
    </row>
    <row r="256" spans="1:16" x14ac:dyDescent="0.25">
      <c r="A256" t="s">
        <v>133</v>
      </c>
      <c r="B256" s="15">
        <v>45747</v>
      </c>
      <c r="C256" t="s">
        <v>27</v>
      </c>
      <c r="D256">
        <v>899999061</v>
      </c>
      <c r="E256" t="s">
        <v>321</v>
      </c>
      <c r="F256" s="18">
        <v>0</v>
      </c>
      <c r="G256" s="18">
        <v>0</v>
      </c>
      <c r="H256" s="18">
        <v>0</v>
      </c>
      <c r="I256" s="18">
        <v>0</v>
      </c>
      <c r="J256" s="18">
        <v>0</v>
      </c>
      <c r="K256" s="18">
        <v>214125</v>
      </c>
      <c r="L256" s="18">
        <v>0</v>
      </c>
      <c r="M256" s="18">
        <f>SUM(Tabla1[[#This Row],[0-30]:[SIN RADICAR]])</f>
        <v>214125</v>
      </c>
      <c r="N256" s="18">
        <v>0</v>
      </c>
      <c r="O256" s="18">
        <v>0</v>
      </c>
      <c r="P256" s="18">
        <f>+Tabla1[[#This Row],[TOTAL CARTERA BRUTA]]-Tabla1[[#This Row],[ANTICIPOS POR APLICAR]]-Tabla1[[#This Row],[GIRO DIRECTO]]</f>
        <v>214125</v>
      </c>
    </row>
    <row r="257" spans="1:16" x14ac:dyDescent="0.25">
      <c r="A257" t="s">
        <v>133</v>
      </c>
      <c r="B257" s="15">
        <v>45747</v>
      </c>
      <c r="C257" t="s">
        <v>27</v>
      </c>
      <c r="D257">
        <v>899999061</v>
      </c>
      <c r="E257" t="s">
        <v>322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v>7059220</v>
      </c>
      <c r="L257" s="18">
        <v>0</v>
      </c>
      <c r="M257" s="18">
        <f>SUM(Tabla1[[#This Row],[0-30]:[SIN RADICAR]])</f>
        <v>7059220</v>
      </c>
      <c r="N257" s="18">
        <v>0</v>
      </c>
      <c r="O257" s="18">
        <v>0</v>
      </c>
      <c r="P257" s="18">
        <f>+Tabla1[[#This Row],[TOTAL CARTERA BRUTA]]-Tabla1[[#This Row],[ANTICIPOS POR APLICAR]]-Tabla1[[#This Row],[GIRO DIRECTO]]</f>
        <v>7059220</v>
      </c>
    </row>
    <row r="258" spans="1:16" x14ac:dyDescent="0.25">
      <c r="A258" t="s">
        <v>133</v>
      </c>
      <c r="B258" s="15">
        <v>45747</v>
      </c>
      <c r="C258" t="s">
        <v>27</v>
      </c>
      <c r="D258">
        <v>899999061</v>
      </c>
      <c r="E258" t="s">
        <v>323</v>
      </c>
      <c r="F258" s="18">
        <v>0</v>
      </c>
      <c r="G258" s="18">
        <v>0</v>
      </c>
      <c r="H258" s="18">
        <v>0</v>
      </c>
      <c r="I258" s="18">
        <v>0</v>
      </c>
      <c r="J258" s="18">
        <v>0</v>
      </c>
      <c r="K258" s="18">
        <v>10000</v>
      </c>
      <c r="L258" s="18">
        <v>0</v>
      </c>
      <c r="M258" s="18">
        <f>SUM(Tabla1[[#This Row],[0-30]:[SIN RADICAR]])</f>
        <v>10000</v>
      </c>
      <c r="N258" s="18">
        <v>0</v>
      </c>
      <c r="O258" s="18">
        <v>0</v>
      </c>
      <c r="P258" s="18">
        <f>+Tabla1[[#This Row],[TOTAL CARTERA BRUTA]]-Tabla1[[#This Row],[ANTICIPOS POR APLICAR]]-Tabla1[[#This Row],[GIRO DIRECTO]]</f>
        <v>10000</v>
      </c>
    </row>
    <row r="259" spans="1:16" x14ac:dyDescent="0.25">
      <c r="A259" t="s">
        <v>133</v>
      </c>
      <c r="B259" s="15">
        <v>45747</v>
      </c>
      <c r="C259" t="s">
        <v>27</v>
      </c>
      <c r="D259">
        <v>899999061</v>
      </c>
      <c r="E259" t="s">
        <v>324</v>
      </c>
      <c r="F259" s="18">
        <v>0</v>
      </c>
      <c r="G259" s="18">
        <v>899998180</v>
      </c>
      <c r="H259" s="18">
        <v>0</v>
      </c>
      <c r="I259" s="18">
        <v>0</v>
      </c>
      <c r="J259" s="18">
        <v>0</v>
      </c>
      <c r="K259" s="18">
        <v>0</v>
      </c>
      <c r="L259" s="18">
        <v>0</v>
      </c>
      <c r="M259" s="18">
        <f>SUM(Tabla1[[#This Row],[0-30]:[SIN RADICAR]])</f>
        <v>899998180</v>
      </c>
      <c r="N259" s="18">
        <v>0</v>
      </c>
      <c r="O259" s="18">
        <v>0</v>
      </c>
      <c r="P259" s="18">
        <f>+Tabla1[[#This Row],[TOTAL CARTERA BRUTA]]-Tabla1[[#This Row],[ANTICIPOS POR APLICAR]]-Tabla1[[#This Row],[GIRO DIRECTO]]</f>
        <v>899998180</v>
      </c>
    </row>
    <row r="260" spans="1:16" x14ac:dyDescent="0.25">
      <c r="A260" t="s">
        <v>133</v>
      </c>
      <c r="B260" s="15">
        <v>45747</v>
      </c>
      <c r="C260" t="s">
        <v>27</v>
      </c>
      <c r="D260">
        <v>899999061</v>
      </c>
      <c r="E260" t="s">
        <v>325</v>
      </c>
      <c r="F260" s="18">
        <v>0</v>
      </c>
      <c r="G260" s="18">
        <v>534606441</v>
      </c>
      <c r="H260" s="18">
        <v>0</v>
      </c>
      <c r="I260" s="18">
        <v>502658221</v>
      </c>
      <c r="J260" s="18">
        <v>0</v>
      </c>
      <c r="K260" s="18">
        <v>0</v>
      </c>
      <c r="L260" s="18">
        <v>586835080</v>
      </c>
      <c r="M260" s="18">
        <f>SUM(Tabla1[[#This Row],[0-30]:[SIN RADICAR]])</f>
        <v>1624099742</v>
      </c>
      <c r="N260" s="18">
        <v>0</v>
      </c>
      <c r="O260" s="18">
        <v>0</v>
      </c>
      <c r="P260" s="18">
        <f>+Tabla1[[#This Row],[TOTAL CARTERA BRUTA]]-Tabla1[[#This Row],[ANTICIPOS POR APLICAR]]-Tabla1[[#This Row],[GIRO DIRECTO]]</f>
        <v>1624099742</v>
      </c>
    </row>
    <row r="261" spans="1:16" x14ac:dyDescent="0.25">
      <c r="A261" t="s">
        <v>133</v>
      </c>
      <c r="B261" s="15">
        <v>45747</v>
      </c>
      <c r="C261" t="s">
        <v>27</v>
      </c>
      <c r="D261">
        <v>899999061</v>
      </c>
      <c r="E261" t="s">
        <v>326</v>
      </c>
      <c r="F261" s="18">
        <v>0</v>
      </c>
      <c r="G261" s="18">
        <v>0</v>
      </c>
      <c r="H261" s="18">
        <v>138291500</v>
      </c>
      <c r="I261" s="18">
        <v>329547506</v>
      </c>
      <c r="J261" s="18">
        <v>0</v>
      </c>
      <c r="K261" s="18">
        <v>0</v>
      </c>
      <c r="L261" s="18">
        <v>0</v>
      </c>
      <c r="M261" s="18">
        <f>SUM(Tabla1[[#This Row],[0-30]:[SIN RADICAR]])</f>
        <v>467839006</v>
      </c>
      <c r="N261" s="18">
        <v>0</v>
      </c>
      <c r="O261" s="18">
        <v>0</v>
      </c>
      <c r="P261" s="18">
        <f>+Tabla1[[#This Row],[TOTAL CARTERA BRUTA]]-Tabla1[[#This Row],[ANTICIPOS POR APLICAR]]-Tabla1[[#This Row],[GIRO DIRECTO]]</f>
        <v>467839006</v>
      </c>
    </row>
    <row r="262" spans="1:16" x14ac:dyDescent="0.25">
      <c r="A262" t="s">
        <v>133</v>
      </c>
      <c r="B262" s="15">
        <v>45747</v>
      </c>
      <c r="C262" t="s">
        <v>27</v>
      </c>
      <c r="D262">
        <v>899999061</v>
      </c>
      <c r="E262" t="s">
        <v>327</v>
      </c>
      <c r="F262" s="18">
        <v>0</v>
      </c>
      <c r="G262" s="18">
        <v>0</v>
      </c>
      <c r="H262" s="18">
        <v>0</v>
      </c>
      <c r="I262" s="18">
        <v>0</v>
      </c>
      <c r="J262" s="18">
        <v>0</v>
      </c>
      <c r="K262" s="18">
        <v>38277000</v>
      </c>
      <c r="L262" s="18">
        <v>0</v>
      </c>
      <c r="M262" s="18">
        <f>SUM(Tabla1[[#This Row],[0-30]:[SIN RADICAR]])</f>
        <v>38277000</v>
      </c>
      <c r="N262" s="18">
        <v>0</v>
      </c>
      <c r="O262" s="18">
        <v>0</v>
      </c>
      <c r="P262" s="18">
        <f>+Tabla1[[#This Row],[TOTAL CARTERA BRUTA]]-Tabla1[[#This Row],[ANTICIPOS POR APLICAR]]-Tabla1[[#This Row],[GIRO DIRECTO]]</f>
        <v>38277000</v>
      </c>
    </row>
    <row r="263" spans="1:16" x14ac:dyDescent="0.25">
      <c r="A263" t="s">
        <v>133</v>
      </c>
      <c r="B263" s="15">
        <v>45747</v>
      </c>
      <c r="C263" t="s">
        <v>27</v>
      </c>
      <c r="D263">
        <v>899999061</v>
      </c>
      <c r="E263" t="s">
        <v>328</v>
      </c>
      <c r="F263" s="18">
        <v>0</v>
      </c>
      <c r="G263" s="18">
        <v>0</v>
      </c>
      <c r="H263" s="18">
        <v>0</v>
      </c>
      <c r="I263" s="18">
        <v>0</v>
      </c>
      <c r="J263" s="18">
        <v>0</v>
      </c>
      <c r="K263" s="18">
        <v>0</v>
      </c>
      <c r="L263" s="18">
        <v>66257081</v>
      </c>
      <c r="M263" s="18">
        <f>SUM(Tabla1[[#This Row],[0-30]:[SIN RADICAR]])</f>
        <v>66257081</v>
      </c>
      <c r="N263" s="18">
        <v>0</v>
      </c>
      <c r="O263" s="18">
        <v>0</v>
      </c>
      <c r="P263" s="18">
        <f>+Tabla1[[#This Row],[TOTAL CARTERA BRUTA]]-Tabla1[[#This Row],[ANTICIPOS POR APLICAR]]-Tabla1[[#This Row],[GIRO DIRECTO]]</f>
        <v>66257081</v>
      </c>
    </row>
    <row r="264" spans="1:16" x14ac:dyDescent="0.25">
      <c r="A264" t="s">
        <v>133</v>
      </c>
      <c r="B264" s="15">
        <v>45747</v>
      </c>
      <c r="C264" t="s">
        <v>27</v>
      </c>
      <c r="D264">
        <v>899999061</v>
      </c>
      <c r="E264" t="s">
        <v>329</v>
      </c>
      <c r="F264" s="18">
        <v>1101271</v>
      </c>
      <c r="G264" s="18">
        <v>0</v>
      </c>
      <c r="H264" s="18">
        <v>0</v>
      </c>
      <c r="I264" s="18">
        <v>0</v>
      </c>
      <c r="J264" s="18">
        <v>0</v>
      </c>
      <c r="K264" s="18">
        <v>0</v>
      </c>
      <c r="L264" s="18">
        <v>500827403</v>
      </c>
      <c r="M264" s="18">
        <f>SUM(Tabla1[[#This Row],[0-30]:[SIN RADICAR]])</f>
        <v>501928674</v>
      </c>
      <c r="N264" s="18">
        <v>0</v>
      </c>
      <c r="O264" s="18">
        <v>0</v>
      </c>
      <c r="P264" s="18">
        <f>+Tabla1[[#This Row],[TOTAL CARTERA BRUTA]]-Tabla1[[#This Row],[ANTICIPOS POR APLICAR]]-Tabla1[[#This Row],[GIRO DIRECTO]]</f>
        <v>501928674</v>
      </c>
    </row>
    <row r="265" spans="1:16" x14ac:dyDescent="0.25">
      <c r="A265" t="s">
        <v>133</v>
      </c>
      <c r="B265" s="15">
        <v>45747</v>
      </c>
      <c r="C265" t="s">
        <v>27</v>
      </c>
      <c r="D265">
        <v>899999061</v>
      </c>
      <c r="E265" t="s">
        <v>319</v>
      </c>
      <c r="F265" s="18">
        <v>0</v>
      </c>
      <c r="G265" s="18">
        <v>0</v>
      </c>
      <c r="H265" s="18">
        <v>0</v>
      </c>
      <c r="I265" s="18">
        <v>0</v>
      </c>
      <c r="J265" s="18">
        <v>0</v>
      </c>
      <c r="K265" s="18">
        <v>335486472</v>
      </c>
      <c r="L265" s="18">
        <v>0</v>
      </c>
      <c r="M265" s="18">
        <f>SUM(Tabla1[[#This Row],[0-30]:[SIN RADICAR]])</f>
        <v>335486472</v>
      </c>
      <c r="N265" s="18">
        <v>0</v>
      </c>
      <c r="O265" s="18">
        <v>0</v>
      </c>
      <c r="P265" s="18">
        <f>+Tabla1[[#This Row],[TOTAL CARTERA BRUTA]]-Tabla1[[#This Row],[ANTICIPOS POR APLICAR]]-Tabla1[[#This Row],[GIRO DIRECTO]]</f>
        <v>335486472</v>
      </c>
    </row>
    <row r="266" spans="1:16" x14ac:dyDescent="0.25">
      <c r="A266" t="s">
        <v>133</v>
      </c>
      <c r="B266" s="15">
        <v>45747</v>
      </c>
      <c r="C266" t="s">
        <v>29</v>
      </c>
      <c r="D266">
        <v>0</v>
      </c>
      <c r="E266" t="s">
        <v>331</v>
      </c>
      <c r="F266" s="18">
        <v>19337263.049995407</v>
      </c>
      <c r="G266" s="18">
        <v>119311774.69</v>
      </c>
      <c r="H266" s="18">
        <v>17398180.82</v>
      </c>
      <c r="I266" s="18">
        <v>25183669.309999999</v>
      </c>
      <c r="J266" s="18">
        <v>6368579978.460001</v>
      </c>
      <c r="K266" s="18">
        <v>15166230583.09</v>
      </c>
      <c r="L266" s="18">
        <v>0</v>
      </c>
      <c r="M266" s="18">
        <f>SUM(Tabla1[[#This Row],[0-30]:[SIN RADICAR]])</f>
        <v>21716041449.419998</v>
      </c>
      <c r="N266" s="18">
        <v>0</v>
      </c>
      <c r="O266" s="18">
        <v>0</v>
      </c>
      <c r="P266" s="18">
        <f>+Tabla1[[#This Row],[TOTAL CARTERA BRUTA]]-Tabla1[[#This Row],[ANTICIPOS POR APLICAR]]-Tabla1[[#This Row],[GIRO DIRECTO]]</f>
        <v>21716041449.419998</v>
      </c>
    </row>
    <row r="267" spans="1:16" x14ac:dyDescent="0.25">
      <c r="A267" t="s">
        <v>133</v>
      </c>
      <c r="B267" s="15">
        <v>45747</v>
      </c>
      <c r="C267" t="s">
        <v>29</v>
      </c>
      <c r="D267">
        <v>0</v>
      </c>
      <c r="E267" t="s">
        <v>332</v>
      </c>
      <c r="F267" s="18">
        <v>0</v>
      </c>
      <c r="G267" s="18">
        <v>0</v>
      </c>
      <c r="H267" s="18">
        <v>0</v>
      </c>
      <c r="I267" s="18">
        <v>0</v>
      </c>
      <c r="J267" s="18">
        <v>0</v>
      </c>
      <c r="K267" s="18">
        <v>367607675.75</v>
      </c>
      <c r="L267" s="18">
        <v>0</v>
      </c>
      <c r="M267" s="18">
        <f>SUM(Tabla1[[#This Row],[0-30]:[SIN RADICAR]])</f>
        <v>367607675.75</v>
      </c>
      <c r="N267" s="18">
        <v>0</v>
      </c>
      <c r="O267" s="18">
        <v>0</v>
      </c>
      <c r="P267" s="18">
        <f>+Tabla1[[#This Row],[TOTAL CARTERA BRUTA]]-Tabla1[[#This Row],[ANTICIPOS POR APLICAR]]-Tabla1[[#This Row],[GIRO DIRECTO]]</f>
        <v>367607675.75</v>
      </c>
    </row>
  </sheetData>
  <sheetProtection insertRows="0" deleteRows="0" selectLockedCells="1" autoFilter="0"/>
  <pageMargins left="0.7" right="0.7" top="0.75" bottom="0.75" header="0.3" footer="0.3"/>
  <pageSetup paperSize="9" orientation="portrait" r:id="rId1"/>
  <ignoredErrors>
    <ignoredError sqref="L7:L267 O7:P267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5"/>
  <sheetViews>
    <sheetView workbookViewId="0">
      <selection activeCell="B5" sqref="B5"/>
    </sheetView>
  </sheetViews>
  <sheetFormatPr baseColWidth="10" defaultColWidth="8.7109375" defaultRowHeight="15" x14ac:dyDescent="0.25"/>
  <cols>
    <col min="1" max="1" width="40.140625" bestFit="1" customWidth="1"/>
    <col min="2" max="2" width="34.42578125" bestFit="1" customWidth="1"/>
  </cols>
  <sheetData>
    <row r="1" spans="1:2" x14ac:dyDescent="0.25">
      <c r="A1" s="1" t="s">
        <v>20</v>
      </c>
      <c r="B1" s="2" t="s">
        <v>21</v>
      </c>
    </row>
    <row r="2" spans="1:2" x14ac:dyDescent="0.25">
      <c r="A2" s="3" t="s">
        <v>22</v>
      </c>
      <c r="B2" s="4" t="s">
        <v>23</v>
      </c>
    </row>
    <row r="3" spans="1:2" x14ac:dyDescent="0.25">
      <c r="A3" s="3" t="s">
        <v>24</v>
      </c>
      <c r="B3" s="4" t="s">
        <v>23</v>
      </c>
    </row>
    <row r="4" spans="1:2" x14ac:dyDescent="0.25">
      <c r="A4" s="3" t="s">
        <v>25</v>
      </c>
      <c r="B4" s="4" t="s">
        <v>23</v>
      </c>
    </row>
    <row r="5" spans="1:2" x14ac:dyDescent="0.25">
      <c r="A5" s="5" t="s">
        <v>26</v>
      </c>
      <c r="B5" s="4" t="s">
        <v>27</v>
      </c>
    </row>
    <row r="6" spans="1:2" x14ac:dyDescent="0.25">
      <c r="A6" s="3" t="s">
        <v>28</v>
      </c>
      <c r="B6" s="4" t="s">
        <v>29</v>
      </c>
    </row>
    <row r="7" spans="1:2" x14ac:dyDescent="0.25">
      <c r="A7" s="5" t="s">
        <v>30</v>
      </c>
      <c r="B7" s="4" t="s">
        <v>31</v>
      </c>
    </row>
    <row r="8" spans="1:2" x14ac:dyDescent="0.25">
      <c r="A8" s="3" t="s">
        <v>32</v>
      </c>
      <c r="B8" s="4" t="s">
        <v>33</v>
      </c>
    </row>
    <row r="9" spans="1:2" x14ac:dyDescent="0.25">
      <c r="A9" s="3" t="s">
        <v>34</v>
      </c>
      <c r="B9" s="4" t="s">
        <v>35</v>
      </c>
    </row>
    <row r="10" spans="1:2" x14ac:dyDescent="0.25">
      <c r="A10" s="5" t="s">
        <v>36</v>
      </c>
      <c r="B10" s="4" t="s">
        <v>27</v>
      </c>
    </row>
    <row r="11" spans="1:2" x14ac:dyDescent="0.25">
      <c r="A11" s="3" t="s">
        <v>37</v>
      </c>
      <c r="B11" s="4" t="s">
        <v>33</v>
      </c>
    </row>
    <row r="12" spans="1:2" x14ac:dyDescent="0.25">
      <c r="A12" s="3" t="s">
        <v>38</v>
      </c>
      <c r="B12" s="4" t="s">
        <v>33</v>
      </c>
    </row>
    <row r="13" spans="1:2" x14ac:dyDescent="0.25">
      <c r="A13" s="3" t="s">
        <v>39</v>
      </c>
      <c r="B13" s="4" t="s">
        <v>35</v>
      </c>
    </row>
    <row r="14" spans="1:2" x14ac:dyDescent="0.25">
      <c r="A14" s="3" t="s">
        <v>40</v>
      </c>
      <c r="B14" s="4" t="s">
        <v>33</v>
      </c>
    </row>
    <row r="15" spans="1:2" x14ac:dyDescent="0.25">
      <c r="A15" s="3" t="s">
        <v>41</v>
      </c>
      <c r="B15" s="4" t="s">
        <v>33</v>
      </c>
    </row>
    <row r="16" spans="1:2" x14ac:dyDescent="0.25">
      <c r="A16" s="5" t="s">
        <v>42</v>
      </c>
      <c r="B16" s="4" t="s">
        <v>43</v>
      </c>
    </row>
    <row r="17" spans="1:2" x14ac:dyDescent="0.25">
      <c r="A17" s="5" t="s">
        <v>44</v>
      </c>
      <c r="B17" s="4" t="s">
        <v>27</v>
      </c>
    </row>
    <row r="18" spans="1:2" x14ac:dyDescent="0.25">
      <c r="A18" s="5" t="s">
        <v>45</v>
      </c>
      <c r="B18" s="4" t="s">
        <v>27</v>
      </c>
    </row>
    <row r="19" spans="1:2" x14ac:dyDescent="0.25">
      <c r="A19" s="5" t="s">
        <v>46</v>
      </c>
      <c r="B19" s="4" t="s">
        <v>35</v>
      </c>
    </row>
    <row r="20" spans="1:2" x14ac:dyDescent="0.25">
      <c r="A20" s="3" t="s">
        <v>47</v>
      </c>
      <c r="B20" s="4" t="s">
        <v>27</v>
      </c>
    </row>
    <row r="21" spans="1:2" x14ac:dyDescent="0.25">
      <c r="A21" s="3" t="s">
        <v>48</v>
      </c>
      <c r="B21" s="4" t="s">
        <v>27</v>
      </c>
    </row>
    <row r="22" spans="1:2" x14ac:dyDescent="0.25">
      <c r="A22" s="3" t="s">
        <v>49</v>
      </c>
      <c r="B22" s="4" t="s">
        <v>50</v>
      </c>
    </row>
    <row r="23" spans="1:2" x14ac:dyDescent="0.25">
      <c r="A23" s="5" t="s">
        <v>51</v>
      </c>
      <c r="B23" s="4" t="s">
        <v>50</v>
      </c>
    </row>
    <row r="24" spans="1:2" x14ac:dyDescent="0.25">
      <c r="A24" s="3" t="s">
        <v>52</v>
      </c>
      <c r="B24" s="4" t="s">
        <v>27</v>
      </c>
    </row>
    <row r="25" spans="1:2" x14ac:dyDescent="0.25">
      <c r="A25" s="3" t="s">
        <v>53</v>
      </c>
      <c r="B25" s="4" t="s">
        <v>50</v>
      </c>
    </row>
    <row r="26" spans="1:2" x14ac:dyDescent="0.25">
      <c r="A26" s="3" t="s">
        <v>54</v>
      </c>
      <c r="B26" s="4" t="s">
        <v>27</v>
      </c>
    </row>
    <row r="27" spans="1:2" x14ac:dyDescent="0.25">
      <c r="A27" s="3" t="s">
        <v>55</v>
      </c>
      <c r="B27" s="4" t="s">
        <v>31</v>
      </c>
    </row>
    <row r="28" spans="1:2" x14ac:dyDescent="0.25">
      <c r="A28" s="3" t="s">
        <v>56</v>
      </c>
      <c r="B28" s="4" t="s">
        <v>27</v>
      </c>
    </row>
    <row r="29" spans="1:2" x14ac:dyDescent="0.25">
      <c r="A29" s="3" t="s">
        <v>57</v>
      </c>
      <c r="B29" s="4" t="s">
        <v>27</v>
      </c>
    </row>
    <row r="30" spans="1:2" x14ac:dyDescent="0.25">
      <c r="A30" s="3" t="s">
        <v>58</v>
      </c>
      <c r="B30" s="4" t="s">
        <v>27</v>
      </c>
    </row>
    <row r="31" spans="1:2" x14ac:dyDescent="0.25">
      <c r="A31" s="5" t="s">
        <v>59</v>
      </c>
      <c r="B31" s="4" t="s">
        <v>27</v>
      </c>
    </row>
    <row r="32" spans="1:2" x14ac:dyDescent="0.25">
      <c r="A32" s="5" t="s">
        <v>60</v>
      </c>
      <c r="B32" s="4" t="s">
        <v>27</v>
      </c>
    </row>
    <row r="33" spans="1:2" x14ac:dyDescent="0.25">
      <c r="A33" s="3" t="s">
        <v>61</v>
      </c>
      <c r="B33" s="4" t="s">
        <v>27</v>
      </c>
    </row>
    <row r="34" spans="1:2" x14ac:dyDescent="0.25">
      <c r="A34" s="3" t="s">
        <v>62</v>
      </c>
      <c r="B34" s="4" t="s">
        <v>27</v>
      </c>
    </row>
    <row r="35" spans="1:2" x14ac:dyDescent="0.25">
      <c r="A35" s="3" t="s">
        <v>63</v>
      </c>
      <c r="B35" s="4" t="s">
        <v>27</v>
      </c>
    </row>
    <row r="36" spans="1:2" x14ac:dyDescent="0.25">
      <c r="A36" s="3" t="s">
        <v>64</v>
      </c>
      <c r="B36" s="4" t="s">
        <v>27</v>
      </c>
    </row>
    <row r="37" spans="1:2" x14ac:dyDescent="0.25">
      <c r="A37" s="3" t="s">
        <v>65</v>
      </c>
      <c r="B37" s="4" t="s">
        <v>27</v>
      </c>
    </row>
    <row r="38" spans="1:2" x14ac:dyDescent="0.25">
      <c r="A38" s="3" t="s">
        <v>66</v>
      </c>
      <c r="B38" s="4" t="s">
        <v>31</v>
      </c>
    </row>
    <row r="39" spans="1:2" x14ac:dyDescent="0.25">
      <c r="A39" s="3" t="s">
        <v>67</v>
      </c>
      <c r="B39" s="4" t="s">
        <v>29</v>
      </c>
    </row>
    <row r="40" spans="1:2" x14ac:dyDescent="0.25">
      <c r="A40" s="3" t="s">
        <v>68</v>
      </c>
      <c r="B40" s="4" t="s">
        <v>69</v>
      </c>
    </row>
    <row r="41" spans="1:2" x14ac:dyDescent="0.25">
      <c r="A41" s="5" t="s">
        <v>70</v>
      </c>
      <c r="B41" s="4" t="s">
        <v>27</v>
      </c>
    </row>
    <row r="42" spans="1:2" x14ac:dyDescent="0.25">
      <c r="A42" s="3" t="s">
        <v>71</v>
      </c>
      <c r="B42" s="4" t="s">
        <v>50</v>
      </c>
    </row>
    <row r="43" spans="1:2" x14ac:dyDescent="0.25">
      <c r="A43" s="3" t="s">
        <v>72</v>
      </c>
      <c r="B43" s="4" t="s">
        <v>27</v>
      </c>
    </row>
    <row r="44" spans="1:2" x14ac:dyDescent="0.25">
      <c r="A44" s="3" t="s">
        <v>73</v>
      </c>
      <c r="B44" s="4" t="s">
        <v>50</v>
      </c>
    </row>
    <row r="45" spans="1:2" x14ac:dyDescent="0.25">
      <c r="A45" s="6" t="s">
        <v>74</v>
      </c>
      <c r="B45" s="4" t="s">
        <v>29</v>
      </c>
    </row>
    <row r="46" spans="1:2" x14ac:dyDescent="0.25">
      <c r="A46" s="3" t="s">
        <v>75</v>
      </c>
      <c r="B46" s="4" t="s">
        <v>27</v>
      </c>
    </row>
    <row r="47" spans="1:2" x14ac:dyDescent="0.25">
      <c r="A47" s="5" t="s">
        <v>76</v>
      </c>
      <c r="B47" s="4" t="s">
        <v>27</v>
      </c>
    </row>
    <row r="48" spans="1:2" x14ac:dyDescent="0.25">
      <c r="A48" s="3" t="s">
        <v>77</v>
      </c>
      <c r="B48" s="4" t="s">
        <v>50</v>
      </c>
    </row>
    <row r="49" spans="1:2" x14ac:dyDescent="0.25">
      <c r="A49" s="3" t="s">
        <v>78</v>
      </c>
      <c r="B49" s="4" t="s">
        <v>50</v>
      </c>
    </row>
    <row r="50" spans="1:2" x14ac:dyDescent="0.25">
      <c r="A50" s="5" t="s">
        <v>79</v>
      </c>
      <c r="B50" s="4" t="s">
        <v>27</v>
      </c>
    </row>
    <row r="51" spans="1:2" x14ac:dyDescent="0.25">
      <c r="A51" s="3" t="s">
        <v>80</v>
      </c>
      <c r="B51" s="4" t="s">
        <v>33</v>
      </c>
    </row>
    <row r="52" spans="1:2" x14ac:dyDescent="0.25">
      <c r="A52" s="3" t="s">
        <v>81</v>
      </c>
      <c r="B52" s="4" t="s">
        <v>33</v>
      </c>
    </row>
    <row r="53" spans="1:2" x14ac:dyDescent="0.25">
      <c r="A53" s="3" t="s">
        <v>82</v>
      </c>
      <c r="B53" s="4" t="s">
        <v>50</v>
      </c>
    </row>
    <row r="54" spans="1:2" x14ac:dyDescent="0.25">
      <c r="A54" s="3" t="s">
        <v>83</v>
      </c>
      <c r="B54" s="4" t="s">
        <v>50</v>
      </c>
    </row>
    <row r="55" spans="1:2" x14ac:dyDescent="0.25">
      <c r="A55" s="3" t="s">
        <v>84</v>
      </c>
      <c r="B55" s="4" t="s">
        <v>50</v>
      </c>
    </row>
    <row r="56" spans="1:2" x14ac:dyDescent="0.25">
      <c r="A56" s="3" t="s">
        <v>85</v>
      </c>
      <c r="B56" s="4" t="s">
        <v>50</v>
      </c>
    </row>
    <row r="57" spans="1:2" x14ac:dyDescent="0.25">
      <c r="A57" s="5" t="s">
        <v>86</v>
      </c>
      <c r="B57" s="4" t="s">
        <v>23</v>
      </c>
    </row>
    <row r="58" spans="1:2" x14ac:dyDescent="0.25">
      <c r="A58" s="5" t="s">
        <v>87</v>
      </c>
      <c r="B58" s="4" t="s">
        <v>27</v>
      </c>
    </row>
    <row r="59" spans="1:2" x14ac:dyDescent="0.25">
      <c r="A59" s="5" t="s">
        <v>88</v>
      </c>
      <c r="B59" s="4" t="s">
        <v>33</v>
      </c>
    </row>
    <row r="60" spans="1:2" x14ac:dyDescent="0.25">
      <c r="A60" s="3" t="s">
        <v>89</v>
      </c>
      <c r="B60" s="4" t="s">
        <v>50</v>
      </c>
    </row>
    <row r="61" spans="1:2" x14ac:dyDescent="0.25">
      <c r="A61" s="5" t="s">
        <v>90</v>
      </c>
      <c r="B61" s="4" t="s">
        <v>27</v>
      </c>
    </row>
    <row r="62" spans="1:2" x14ac:dyDescent="0.25">
      <c r="A62" s="5" t="s">
        <v>91</v>
      </c>
      <c r="B62" s="4" t="s">
        <v>27</v>
      </c>
    </row>
    <row r="63" spans="1:2" x14ac:dyDescent="0.25">
      <c r="A63" s="3" t="s">
        <v>92</v>
      </c>
      <c r="B63" s="4" t="s">
        <v>50</v>
      </c>
    </row>
    <row r="64" spans="1:2" x14ac:dyDescent="0.25">
      <c r="A64" s="3" t="s">
        <v>93</v>
      </c>
      <c r="B64" s="4" t="s">
        <v>50</v>
      </c>
    </row>
    <row r="65" spans="1:2" x14ac:dyDescent="0.25">
      <c r="A65" s="3" t="s">
        <v>94</v>
      </c>
      <c r="B65" s="4" t="s">
        <v>50</v>
      </c>
    </row>
    <row r="66" spans="1:2" x14ac:dyDescent="0.25">
      <c r="A66" s="3" t="s">
        <v>95</v>
      </c>
      <c r="B66" s="4" t="s">
        <v>27</v>
      </c>
    </row>
    <row r="67" spans="1:2" x14ac:dyDescent="0.25">
      <c r="A67" s="3" t="s">
        <v>96</v>
      </c>
      <c r="B67" s="4" t="s">
        <v>27</v>
      </c>
    </row>
    <row r="68" spans="1:2" x14ac:dyDescent="0.25">
      <c r="A68" s="3" t="s">
        <v>97</v>
      </c>
      <c r="B68" s="4" t="s">
        <v>43</v>
      </c>
    </row>
    <row r="69" spans="1:2" x14ac:dyDescent="0.25">
      <c r="A69" s="3" t="s">
        <v>98</v>
      </c>
      <c r="B69" s="4" t="s">
        <v>27</v>
      </c>
    </row>
    <row r="70" spans="1:2" x14ac:dyDescent="0.25">
      <c r="A70" s="3" t="s">
        <v>99</v>
      </c>
      <c r="B70" s="4" t="s">
        <v>35</v>
      </c>
    </row>
    <row r="71" spans="1:2" x14ac:dyDescent="0.25">
      <c r="A71" s="3" t="s">
        <v>100</v>
      </c>
      <c r="B71" s="4" t="s">
        <v>27</v>
      </c>
    </row>
    <row r="72" spans="1:2" x14ac:dyDescent="0.25">
      <c r="A72" s="3" t="s">
        <v>101</v>
      </c>
      <c r="B72" s="4" t="s">
        <v>35</v>
      </c>
    </row>
    <row r="73" spans="1:2" x14ac:dyDescent="0.25">
      <c r="A73" s="3" t="s">
        <v>102</v>
      </c>
      <c r="B73" s="4" t="s">
        <v>27</v>
      </c>
    </row>
    <row r="74" spans="1:2" x14ac:dyDescent="0.25">
      <c r="A74" s="3" t="s">
        <v>103</v>
      </c>
      <c r="B74" s="4" t="s">
        <v>43</v>
      </c>
    </row>
    <row r="75" spans="1:2" x14ac:dyDescent="0.25">
      <c r="A75" s="3" t="s">
        <v>104</v>
      </c>
      <c r="B75" s="4" t="s">
        <v>35</v>
      </c>
    </row>
  </sheetData>
  <autoFilter ref="A1:B75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Homologación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Nelly Marcela, Polania Alvarez</dc:creator>
  <cp:keywords/>
  <dc:description/>
  <cp:lastModifiedBy>Diana Marcela, Saavedra Garzon</cp:lastModifiedBy>
  <cp:revision/>
  <dcterms:created xsi:type="dcterms:W3CDTF">2025-01-22T18:14:26Z</dcterms:created>
  <dcterms:modified xsi:type="dcterms:W3CDTF">2025-05-07T17:08:51Z</dcterms:modified>
  <cp:category/>
  <cp:contentStatus/>
</cp:coreProperties>
</file>